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UZNET~1\AppData\Local\Temp\notesC7A056\"/>
    </mc:Choice>
  </mc:AlternateContent>
  <bookViews>
    <workbookView xWindow="2250" yWindow="60" windowWidth="19320" windowHeight="9720"/>
  </bookViews>
  <sheets>
    <sheet name="Для работы" sheetId="2" r:id="rId1"/>
  </sheets>
  <definedNames>
    <definedName name="_xlnm._FilterDatabase" localSheetId="0" hidden="1">'Для работы'!$A$10:$E$170</definedName>
    <definedName name="_xlnm.Print_Titles" localSheetId="0">'Для работы'!$11:$11</definedName>
    <definedName name="_xlnm.Print_Area" localSheetId="0">'Для работы'!$A$1:$E$172</definedName>
  </definedNames>
  <calcPr calcId="152511"/>
</workbook>
</file>

<file path=xl/calcChain.xml><?xml version="1.0" encoding="utf-8"?>
<calcChain xmlns="http://schemas.openxmlformats.org/spreadsheetml/2006/main">
  <c r="D133" i="2" l="1"/>
  <c r="D153" i="2"/>
  <c r="D150" i="2"/>
  <c r="D149" i="2" s="1"/>
  <c r="D145" i="2"/>
  <c r="C145" i="2"/>
  <c r="D139" i="2"/>
  <c r="C139" i="2"/>
  <c r="D126" i="2"/>
  <c r="E132" i="2"/>
  <c r="E140" i="2"/>
  <c r="E141" i="2"/>
  <c r="E142" i="2"/>
  <c r="E143" i="2"/>
  <c r="E144" i="2"/>
  <c r="E146" i="2"/>
  <c r="E147" i="2"/>
  <c r="C126" i="2"/>
  <c r="C125" i="2" s="1"/>
  <c r="D70" i="2"/>
  <c r="C70" i="2"/>
  <c r="E71" i="2"/>
  <c r="D49" i="2"/>
  <c r="E40" i="2"/>
  <c r="E41" i="2"/>
  <c r="E29" i="2"/>
  <c r="D28" i="2"/>
  <c r="C30" i="2"/>
  <c r="E30" i="2" s="1"/>
  <c r="D23" i="2"/>
  <c r="E126" i="2" l="1"/>
  <c r="E139" i="2"/>
  <c r="D138" i="2"/>
  <c r="D137" i="2" s="1"/>
  <c r="D125" i="2"/>
  <c r="E125" i="2" s="1"/>
  <c r="C138" i="2"/>
  <c r="C137" i="2" s="1"/>
  <c r="E145" i="2"/>
  <c r="E70" i="2"/>
  <c r="C28" i="2"/>
  <c r="E28" i="2" s="1"/>
  <c r="E138" i="2" l="1"/>
  <c r="D124" i="2"/>
  <c r="E137" i="2"/>
  <c r="C124" i="2"/>
  <c r="E27" i="2"/>
  <c r="C23" i="2"/>
  <c r="C49" i="2"/>
  <c r="E124" i="2" l="1"/>
  <c r="E12" i="2"/>
  <c r="E17" i="2"/>
  <c r="E19" i="2"/>
  <c r="E21" i="2"/>
  <c r="E24" i="2"/>
  <c r="E25" i="2"/>
  <c r="E26" i="2"/>
  <c r="E32" i="2"/>
  <c r="E33" i="2"/>
  <c r="E35" i="2"/>
  <c r="E36" i="2"/>
  <c r="E37" i="2"/>
  <c r="E39" i="2"/>
  <c r="E42" i="2"/>
  <c r="E43" i="2"/>
  <c r="E44" i="2"/>
  <c r="E46" i="2"/>
  <c r="E48" i="2"/>
  <c r="E50" i="2"/>
  <c r="E52" i="2"/>
  <c r="E54" i="2"/>
  <c r="E56" i="2"/>
  <c r="E57" i="2"/>
  <c r="E59" i="2"/>
  <c r="E60" i="2"/>
  <c r="E62" i="2"/>
  <c r="E64" i="2"/>
  <c r="E66" i="2"/>
  <c r="E69" i="2"/>
  <c r="E73" i="2"/>
  <c r="E75" i="2"/>
  <c r="E77" i="2"/>
  <c r="E79" i="2"/>
  <c r="E81" i="2"/>
  <c r="E83" i="2"/>
  <c r="E85" i="2"/>
  <c r="E87" i="2"/>
  <c r="E89" i="2"/>
  <c r="E91" i="2"/>
  <c r="E93" i="2"/>
  <c r="E95" i="2"/>
  <c r="E97" i="2"/>
  <c r="E99" i="2"/>
  <c r="E101" i="2"/>
  <c r="E105" i="2"/>
  <c r="E107" i="2"/>
  <c r="E109" i="2"/>
  <c r="E110" i="2"/>
  <c r="E113" i="2"/>
  <c r="E117" i="2"/>
  <c r="E118" i="2"/>
  <c r="E122" i="2"/>
  <c r="E123" i="2"/>
  <c r="D47" i="2"/>
  <c r="E47" i="2" s="1"/>
  <c r="D121" i="2"/>
  <c r="D120" i="2" s="1"/>
  <c r="D119" i="2" s="1"/>
  <c r="C121" i="2"/>
  <c r="C120" i="2" s="1"/>
  <c r="C119" i="2" s="1"/>
  <c r="C31" i="2"/>
  <c r="D31" i="2"/>
  <c r="C18" i="2"/>
  <c r="D38" i="2"/>
  <c r="C38" i="2"/>
  <c r="C63" i="2"/>
  <c r="D63" i="2"/>
  <c r="D45" i="2"/>
  <c r="C45" i="2"/>
  <c r="D58" i="2"/>
  <c r="C58" i="2"/>
  <c r="D61" i="2"/>
  <c r="C61" i="2"/>
  <c r="D65" i="2"/>
  <c r="C65" i="2"/>
  <c r="D116" i="2"/>
  <c r="D115" i="2" s="1"/>
  <c r="D112" i="2"/>
  <c r="D111" i="2" s="1"/>
  <c r="D108" i="2"/>
  <c r="D106" i="2"/>
  <c r="D104" i="2"/>
  <c r="D100" i="2"/>
  <c r="D98" i="2"/>
  <c r="D96" i="2"/>
  <c r="D94" i="2"/>
  <c r="D92" i="2"/>
  <c r="D90" i="2"/>
  <c r="D88" i="2"/>
  <c r="D86" i="2"/>
  <c r="D84" i="2"/>
  <c r="D82" i="2"/>
  <c r="D80" i="2"/>
  <c r="D78" i="2"/>
  <c r="D76" i="2"/>
  <c r="D74" i="2"/>
  <c r="D72" i="2"/>
  <c r="D68" i="2"/>
  <c r="D55" i="2"/>
  <c r="D53" i="2"/>
  <c r="D51" i="2"/>
  <c r="D34" i="2"/>
  <c r="D20" i="2"/>
  <c r="D16" i="2"/>
  <c r="C102" i="2"/>
  <c r="E102" i="2" s="1"/>
  <c r="C98" i="2"/>
  <c r="C80" i="2"/>
  <c r="C96" i="2"/>
  <c r="C78" i="2"/>
  <c r="C76" i="2"/>
  <c r="C90" i="2"/>
  <c r="C74" i="2"/>
  <c r="C72" i="2"/>
  <c r="C68" i="2"/>
  <c r="C88" i="2"/>
  <c r="C84" i="2"/>
  <c r="C82" i="2"/>
  <c r="C53" i="2"/>
  <c r="C51" i="2"/>
  <c r="C55" i="2"/>
  <c r="C112" i="2"/>
  <c r="C111" i="2" s="1"/>
  <c r="C108" i="2"/>
  <c r="C106" i="2"/>
  <c r="C104" i="2"/>
  <c r="C100" i="2"/>
  <c r="C94" i="2"/>
  <c r="C92" i="2"/>
  <c r="C86" i="2"/>
  <c r="C34" i="2"/>
  <c r="C22" i="2" l="1"/>
  <c r="C67" i="2"/>
  <c r="D67" i="2"/>
  <c r="D22" i="2"/>
  <c r="E55" i="2"/>
  <c r="E31" i="2"/>
  <c r="E45" i="2"/>
  <c r="E38" i="2"/>
  <c r="E23" i="2"/>
  <c r="E58" i="2"/>
  <c r="E90" i="2"/>
  <c r="E108" i="2"/>
  <c r="E34" i="2"/>
  <c r="E78" i="2"/>
  <c r="E86" i="2"/>
  <c r="E94" i="2"/>
  <c r="E104" i="2"/>
  <c r="E63" i="2"/>
  <c r="E49" i="2"/>
  <c r="E65" i="2"/>
  <c r="E82" i="2"/>
  <c r="E51" i="2"/>
  <c r="E72" i="2"/>
  <c r="E80" i="2"/>
  <c r="E88" i="2"/>
  <c r="E61" i="2"/>
  <c r="E53" i="2"/>
  <c r="E98" i="2"/>
  <c r="E74" i="2"/>
  <c r="E96" i="2"/>
  <c r="E106" i="2"/>
  <c r="E68" i="2"/>
  <c r="E76" i="2"/>
  <c r="E84" i="2"/>
  <c r="E92" i="2"/>
  <c r="E100" i="2"/>
  <c r="E111" i="2"/>
  <c r="E119" i="2"/>
  <c r="E112" i="2"/>
  <c r="E120" i="2"/>
  <c r="E121" i="2"/>
  <c r="C116" i="2"/>
  <c r="D18" i="2"/>
  <c r="E18" i="2" s="1"/>
  <c r="D103" i="2"/>
  <c r="C103" i="2"/>
  <c r="E116" i="2" l="1"/>
  <c r="C115" i="2"/>
  <c r="C114" i="2" s="1"/>
  <c r="D15" i="2"/>
  <c r="E22" i="2"/>
  <c r="E103" i="2"/>
  <c r="E67" i="2"/>
  <c r="D114" i="2"/>
  <c r="C20" i="2"/>
  <c r="E20" i="2" s="1"/>
  <c r="C16" i="2"/>
  <c r="E16" i="2" l="1"/>
  <c r="C15" i="2"/>
  <c r="C14" i="2" s="1"/>
  <c r="C13" i="2" s="1"/>
  <c r="E115" i="2"/>
  <c r="E114" i="2"/>
  <c r="D14" i="2"/>
  <c r="D13" i="2" s="1"/>
  <c r="D170" i="2" l="1"/>
  <c r="E14" i="2"/>
  <c r="E15" i="2"/>
  <c r="C170" i="2" l="1"/>
  <c r="E170" i="2" s="1"/>
  <c r="E13" i="2"/>
</calcChain>
</file>

<file path=xl/sharedStrings.xml><?xml version="1.0" encoding="utf-8"?>
<sst xmlns="http://schemas.openxmlformats.org/spreadsheetml/2006/main" count="327" uniqueCount="295">
  <si>
    <t>Код бюджетной классификации</t>
  </si>
  <si>
    <t>Наименование дохода</t>
  </si>
  <si>
    <t>Сумма 
(тыс. рублей)</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</si>
  <si>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</si>
  <si>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</si>
  <si>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</si>
  <si>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</si>
  <si>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</si>
  <si>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</si>
  <si>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</si>
  <si>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</si>
  <si>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</si>
  <si>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</si>
  <si>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</si>
  <si>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</si>
  <si>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</si>
  <si>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</si>
  <si>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</si>
  <si>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</si>
  <si>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</si>
  <si>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Иные межбюджетные трансферты</t>
  </si>
  <si>
    <t xml:space="preserve">000 2 03 00000 00 0000 180
</t>
  </si>
  <si>
    <t>БЕЗВОЗМЕЗДНЫЕ ПОСТУПЛЕНИЯ ОТ ГОСУДАРСТВЕННЫХ (МУНИЦИПАЛЬНЫХ) ОРГАНИЗАЦИЙ</t>
  </si>
  <si>
    <t>000 2 03 02000 02 0000 180</t>
  </si>
  <si>
    <t>Безвозмездные поступления от государственных (муниципальных) организаций в бюджеты субъектов Российской Федерации</t>
  </si>
  <si>
    <t>000 2 04 00000 00 0000 180</t>
  </si>
  <si>
    <t>БЕЗВОЗМЕЗДНЫЕ ПОСТУПЛЕНИЯ ОТ НЕГОСУДАРСТВЕННЫХ ОРГАНИЗАЦИЙ</t>
  </si>
  <si>
    <t>000 2 04 02000 02 0000 180</t>
  </si>
  <si>
    <t>Безвозмездные поступления от негосударственных организаций в бюджеты субъектов Российской Федерации</t>
  </si>
  <si>
    <t>000 2 07 00000 00 0000 180</t>
  </si>
  <si>
    <t>ПРОЧИЕ БЕЗВОЗМЕЗДНЫЕ ПОСТУПЛЕНИЯ</t>
  </si>
  <si>
    <t>000 2 07 02000 02 0000 180</t>
  </si>
  <si>
    <t>Прочие безвозмездные поступления в бюджеты субъектов Российской Федерации</t>
  </si>
  <si>
    <t>000 2 07 02030 02 0000 180</t>
  </si>
  <si>
    <t xml:space="preserve">Прочие безвозмездные поступления в бюджеты субъектов Российской Федерации </t>
  </si>
  <si>
    <t>805 2 07 02030 02 0000 180</t>
  </si>
  <si>
    <t>ВСЕГО ДОХОДОВ</t>
  </si>
  <si>
    <t>________________</t>
  </si>
  <si>
    <t>Субсидии бюджетам бюджетной системы Российской Федерации (межбюджетные субсидии)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</si>
  <si>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</si>
  <si>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</si>
  <si>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</si>
  <si>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</si>
  <si>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</si>
  <si>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</si>
  <si>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</si>
  <si>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</si>
  <si>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</si>
  <si>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 xml:space="preserve">Субсидии бюджетам на софинансирование капитальных вложений в объекты государственной (муниципальной) собственности
</t>
  </si>
  <si>
    <t xml:space="preserve">Субсидии бюджетам субъектов Российской Федерации на софинансирование капитальных вложений в объекты государственной (муниципальной) собственности
</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</si>
  <si>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</si>
  <si>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</si>
  <si>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</si>
  <si>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752 2 03 02040 02 0000 180</t>
  </si>
  <si>
    <t>752 2 04 02040 02 0000 180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</si>
  <si>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</si>
  <si>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</si>
  <si>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</si>
  <si>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</si>
  <si>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815 2 04 02040 02 0000 180</t>
  </si>
  <si>
    <t>000 2 04 02040 02 0000 180</t>
  </si>
  <si>
    <t>Дотации бюджетам бюджетной системы Российской Федерации</t>
  </si>
  <si>
    <t>Субвенции бюджетам бюджетной системы Российской Федерации</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</si>
  <si>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</si>
  <si>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000 2 02 10000 00 0000 151</t>
  </si>
  <si>
    <t>000 2 02 15001 00 0000 151</t>
  </si>
  <si>
    <t>812 2 02 15001 02 0000 151</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</si>
  <si>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</si>
  <si>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</si>
  <si>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000 2 02 15010 00 0000 151</t>
  </si>
  <si>
    <t>812 2 02 15010 02 0000 151</t>
  </si>
  <si>
    <t>Субсидии бюджетам на адресную финансовую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</si>
  <si>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</si>
  <si>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000 2 02 25081 00 0000 151</t>
  </si>
  <si>
    <t>856 2 02 25081 02 0000 151</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</si>
  <si>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</si>
  <si>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805 2 02 25084 02 0000 151</t>
  </si>
  <si>
    <t>703 2 02 25082 02 0000 151</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</si>
  <si>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</si>
  <si>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 xml:space="preserve">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
</t>
  </si>
  <si>
    <t>801 2 02 25382 02 0000 151</t>
  </si>
  <si>
    <t>000 2 02 20000 00 0000 151</t>
  </si>
  <si>
    <t>000 2 02 20077 00 0000 151</t>
  </si>
  <si>
    <t>815 2 02 20077 02 0000 151</t>
  </si>
  <si>
    <t>000 2 02 30000 00 0000 151</t>
  </si>
  <si>
    <t>000 2 02 35250 00 0000 151</t>
  </si>
  <si>
    <t>805 2 02 35250 02 0000 151</t>
  </si>
  <si>
    <t>000 2 02 35220 00 0000 151</t>
  </si>
  <si>
    <t>805 2 02 35220 02 0000 151</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</si>
  <si>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</si>
  <si>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</si>
  <si>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000 2 02 35240 00 0000 151</t>
  </si>
  <si>
    <t>805 2 02 35240 02 0000 151</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</si>
  <si>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</si>
  <si>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</si>
  <si>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000 2 02 35280 00 0000 151</t>
  </si>
  <si>
    <t>805 2 02 35280 02 0000 151</t>
  </si>
  <si>
    <t>000 2 02 35118 00 0000 151</t>
  </si>
  <si>
    <t>812 2 02 35118 02 0000 151</t>
  </si>
  <si>
    <t>000 2 02 35129 00 0000 151</t>
  </si>
  <si>
    <t>804 2 02 35129 02 0000 151</t>
  </si>
  <si>
    <t>000 2 02 35128 00 0000 151</t>
  </si>
  <si>
    <t>710 2 02 35128 02 0000 151</t>
  </si>
  <si>
    <t>000 2 02 35260 00 0000 151</t>
  </si>
  <si>
    <t>805 2 02 35260 02 0000 151</t>
  </si>
  <si>
    <t>000 2 02 35290 00 0000 151</t>
  </si>
  <si>
    <t>865 2 02 35290 02 0000 151</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</si>
  <si>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</si>
  <si>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000 2 02 35270 00 0000 151</t>
  </si>
  <si>
    <t>805 2 02 35270 02 0000 151</t>
  </si>
  <si>
    <t>000 2 02 35134 00 0000 151</t>
  </si>
  <si>
    <t>805 2 02 35134 02 0000 151</t>
  </si>
  <si>
    <t>000 2 02 35135 00 0000 151</t>
  </si>
  <si>
    <t>805 2 02 35135 02 0000 151</t>
  </si>
  <si>
    <t>Субвенции бюджетам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</si>
  <si>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</si>
  <si>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000 2 02 35485 00 0000 151</t>
  </si>
  <si>
    <t>836 2 02 35485 02 0000 151</t>
  </si>
  <si>
    <t>000 2 02 35380 00 0000 151</t>
  </si>
  <si>
    <t>805 2 02 35380 02 0000 151</t>
  </si>
  <si>
    <t>000 2 02 35137 00 0000 151</t>
  </si>
  <si>
    <t>805 2 02 35137 02 0000 151</t>
  </si>
  <si>
    <t>000 2 02 35460 00 0000 151</t>
  </si>
  <si>
    <t>801 2 02 35460 02 0000 151</t>
  </si>
  <si>
    <t>000 2 02 40000 00 0000 151</t>
  </si>
  <si>
    <t>000 2 02 45141 00 0000 151</t>
  </si>
  <si>
    <t>836 2 02 45141 02 0000 151</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</si>
  <si>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</si>
  <si>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</si>
  <si>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обеспечение членов Совета Федерации и их помощников в субъектах Российской Федерации</t>
  </si>
  <si>
    <t>000 2 02 45142 00 0000 151</t>
  </si>
  <si>
    <t>836 2 02 45142 02 0000 151</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</si>
  <si>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</si>
  <si>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000 2 02 45161 00 0000 151</t>
  </si>
  <si>
    <t>801 2 02 45161 02 0000 151</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</si>
  <si>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</si>
  <si>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</si>
  <si>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Субсидия бюджетам субъектов Российской Федерации на поддержку отрасли культуры</t>
  </si>
  <si>
    <t>000 2 02 25543 00 0000 151</t>
  </si>
  <si>
    <t>855 2 02 25543 02 0000 151</t>
  </si>
  <si>
    <t>000 2 02 25541 00 0000 151</t>
  </si>
  <si>
    <t>855 2 02 25541 02 0000 151</t>
  </si>
  <si>
    <t>Субсидии бюджетам на оказание несвязанной поддержки сельскохозяйственным товаропроизводителям в области растениеводства</t>
  </si>
  <si>
    <t>000 2 02 25542 00 0000 151</t>
  </si>
  <si>
    <t>855 2 02 25542 02 0000 151</t>
  </si>
  <si>
    <t>812 2 02 35900 02 0000 151</t>
  </si>
  <si>
    <t>Единая субвенция бюджетам субъектов Российской Федерации и бюджету г. Байконура</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</si>
  <si>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</si>
  <si>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</si>
  <si>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000 2 02 25027 00 0000 151</t>
  </si>
  <si>
    <t>Субсидии бюджетам на поддержку обустройства мест массового отдыха населения (городских парков)</t>
  </si>
  <si>
    <t>Субсидии бюджетам субъектов Российской Федерации на поддержку обустройства мест массового отдыха населения (городских парков)</t>
  </si>
  <si>
    <t>000 2 02 25560 00 0000 151</t>
  </si>
  <si>
    <t>752 2 02 25560 02 0000 151</t>
  </si>
  <si>
    <t xml:space="preserve">000 2 02 25555 00 0000 151
</t>
  </si>
  <si>
    <t xml:space="preserve">752 2 02 25555 02 0000 151
</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</si>
  <si>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</si>
  <si>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</si>
  <si>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 xml:space="preserve">855 2 02 25544 02 0000 151
</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</si>
  <si>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</si>
  <si>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000 2 02 25545 00 0000 151</t>
  </si>
  <si>
    <t>855 2 02 25545 02 0000 151</t>
  </si>
  <si>
    <t>Субсидии бюджетам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</si>
  <si>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Субсидии бюджетам субъектов Российской Федерации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</si>
  <si>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000 2 02 20051 00 0000 151</t>
  </si>
  <si>
    <t>710 2 02 20051 02 0000 151</t>
  </si>
  <si>
    <t>Субсидии бюджетам на реализацию федеральных целевых программ</t>
  </si>
  <si>
    <t>Субсидии бюджетам субъектов Российской Федерации на реализацию федеральных целевых программ</t>
  </si>
  <si>
    <t xml:space="preserve">000 2 02 25527 00 0000 151
</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</si>
  <si>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</si>
  <si>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</si>
  <si>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000 2 02 25519 00 0000 151</t>
  </si>
  <si>
    <t>702 2 02 25519 02 0000 151</t>
  </si>
  <si>
    <t>000 2 02 25558 00 0000 151</t>
  </si>
  <si>
    <t>702 2 02 25558 02 0000 151</t>
  </si>
  <si>
    <t>Субсидии бюджетам на обеспечение развития и укрепление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</si>
  <si>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Субсидии бюджетам субъектов Российской Федерации на обеспечение развития и укрепление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</si>
  <si>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000 2 02 25097 00 0000 151</t>
  </si>
  <si>
    <t>703 2 02 25097 02 0000 151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</si>
  <si>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</si>
  <si>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</si>
  <si>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000 2 02 25520 00 0000 151</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</si>
  <si>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</si>
  <si>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</si>
  <si>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</si>
  <si>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Дотации бюджетам на частичную компенсацию дополнительных расходов на повышение оплаты труда работников бюджетной сферы</t>
  </si>
  <si>
    <t>000 2 02 15009 00 0000 151</t>
  </si>
  <si>
    <t>812 2 02 15009 02 0000 151</t>
  </si>
  <si>
    <t>703 2 02 20051 02 0000 151</t>
  </si>
  <si>
    <t>805 2 02 25027 02 0000 151</t>
  </si>
  <si>
    <t>801 2 07 02030 02 0000 180</t>
  </si>
  <si>
    <t>Межбюджетные трансферты, передаваемые бюджетам субъектов Российской Федерации на финансовое обеспечение дорожной деятельности</t>
  </si>
  <si>
    <t>815 2 02 45390 02 0000 151</t>
  </si>
  <si>
    <t>Субсидия бюджетам на поддержку отрасли культуры</t>
  </si>
  <si>
    <t>Субсидии бюджетам на повышение продуктивности в молочном скотоводстве</t>
  </si>
  <si>
    <t>Субсидии бюджетам субъектов Российской Федерации на повышение продуктивности в молочном скотоводстве</t>
  </si>
  <si>
    <t>Субсидии бюджетам на содействие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</si>
  <si>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</si>
  <si>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752 2 02 25520 02 0000 151</t>
  </si>
  <si>
    <t>805 2 02 25462 02 0000 151</t>
  </si>
  <si>
    <t xml:space="preserve">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
</t>
  </si>
  <si>
    <t xml:space="preserve">801 2 02 25402 02 0000 151
</t>
  </si>
  <si>
    <t xml:space="preserve">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t>
  </si>
  <si>
    <t xml:space="preserve">801 2 02 25554 02 0000 151
</t>
  </si>
  <si>
    <t xml:space="preserve">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
</t>
  </si>
  <si>
    <t>836 2 02 20051 02 0000 151</t>
  </si>
  <si>
    <t xml:space="preserve"> 836 2 02 25066 02 0000 151 </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</si>
  <si>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t>
  </si>
  <si>
    <t xml:space="preserve">Приложение № 1 </t>
  </si>
  <si>
    <t xml:space="preserve"> к отчету</t>
  </si>
  <si>
    <t>ОБЪЕМ</t>
  </si>
  <si>
    <t>Факт                          (тыс. рублей)</t>
  </si>
  <si>
    <t>Про-цент испол-нения (%)</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</si>
  <si>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</si>
  <si>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000 2 18 00000 00 0000 000</t>
  </si>
  <si>
    <t>000 2 18 00000 00 0000 151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</si>
  <si>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</si>
  <si>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</si>
  <si>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</si>
  <si>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</si>
  <si>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</si>
  <si>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000 2 18 00000 02 0000 151</t>
  </si>
  <si>
    <t>Доходы бюджетов бюджетной системы Российской Федерации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</si>
  <si>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</si>
  <si>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</si>
  <si>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</si>
  <si>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</si>
  <si>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</si>
  <si>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поддержку начинающих фермеров из бюджетов субъектов Российской Федерации</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</si>
  <si>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</si>
  <si>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субъектов Российской Федерации</t>
  </si>
  <si>
    <t>Возврат остатков иных межбюджетных трансфертов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 из бюджетов субъектов Российской Федерации</t>
  </si>
  <si>
    <t>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</si>
  <si>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</si>
  <si>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855 2 18 60010 02 0000 151</t>
  </si>
  <si>
    <t>855 2 19 25053 02 0000 151</t>
  </si>
  <si>
    <t>815 2 19 25018 02 0000 151</t>
  </si>
  <si>
    <t>815 2 18 25018 02 0000 151</t>
  </si>
  <si>
    <t>815 2 18 60010 02 0000 151</t>
  </si>
  <si>
    <t>865 2 18 52900 02 0000 151</t>
  </si>
  <si>
    <t>865 2 19 90000 02 0000 151</t>
  </si>
  <si>
    <t>820 2 18 25064 02 0000 151</t>
  </si>
  <si>
    <t>820 2 19 25064 02 0000 151</t>
  </si>
  <si>
    <t>000 2 19 00000 02 0000 151</t>
  </si>
  <si>
    <t>000 2 19 00000 00 0000 000</t>
  </si>
  <si>
    <t>702 2 18 02010 02 0000 180</t>
  </si>
  <si>
    <t>000 2 18 02010 02 0000 180</t>
  </si>
  <si>
    <t>702 2 18 60010 02 0000 151</t>
  </si>
  <si>
    <t>702 2 19 90000 02 0000 151</t>
  </si>
  <si>
    <t>703 2 18 02010 02 0000 180</t>
  </si>
  <si>
    <t>000 2 18 02020 02 0000 180</t>
  </si>
  <si>
    <t>703 2 18 60010 02 0000 151</t>
  </si>
  <si>
    <t>703 2 19 25097 02 0000 151</t>
  </si>
  <si>
    <t>752 2 18 60010 02 0000 151</t>
  </si>
  <si>
    <t>801 2 19 90000 02 0000 151</t>
  </si>
  <si>
    <t>801 2 18 02010 02 0000 180</t>
  </si>
  <si>
    <t>804 2 19 90000 02 0000 151</t>
  </si>
  <si>
    <t>805 2 19 45462 02 0000 151</t>
  </si>
  <si>
    <t>805 2 19 90000 02 0000 151</t>
  </si>
  <si>
    <t>811 2 18 02010 02 0000 180</t>
  </si>
  <si>
    <t>812 2 18 60010 02 0000 151</t>
  </si>
  <si>
    <t>812 2 19 90000 02 0000 151</t>
  </si>
  <si>
    <t>812 2 19 45224 02 0000 151</t>
  </si>
  <si>
    <t>813 2 19 25064 02 0000 151</t>
  </si>
  <si>
    <t>813 2 19 90000 02 0000 151</t>
  </si>
  <si>
    <t>801 2 18 71030 02 0000 000</t>
  </si>
  <si>
    <t>836 2 18 02010 02 0000 180</t>
  </si>
  <si>
    <t>000 2 18 00000 00 0000 180</t>
  </si>
  <si>
    <t>000 2 18 02000 02 0000 180</t>
  </si>
  <si>
    <t>703 2 18 02020 02 0000 180</t>
  </si>
  <si>
    <t>805 2 18 02020 02 0000 180</t>
  </si>
  <si>
    <t>856 2 02 20051 02 0000 151</t>
  </si>
  <si>
    <t>752 2 02 20077 02 0000 151</t>
  </si>
  <si>
    <t>805 2 02 25209 02 0000 151</t>
  </si>
  <si>
    <t>824 2 02 25209 02 0000 151</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</si>
  <si>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</si>
  <si>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 xml:space="preserve">812 2 02 25527 02 0000 151
</t>
  </si>
  <si>
    <t>000 2 02 35120 00 0000 151</t>
  </si>
  <si>
    <t>812 2 02 35120 02 0000 151</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</si>
  <si>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</si>
  <si>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</si>
  <si>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856 2 18 02020 02 0000 180</t>
  </si>
  <si>
    <t>703 2 19 90000 02 0000 151</t>
  </si>
  <si>
    <t>703 2 19 25445 02 0000 151</t>
  </si>
  <si>
    <t>Возврат остатков субсидий на государственную поддержку молодежного предпринимательства из бюджетов субъектов Российской Федерации</t>
  </si>
  <si>
    <t>855 2 19 90000 02 0000 151</t>
  </si>
  <si>
    <t>855 2 19 25018 02 0000 151</t>
  </si>
  <si>
    <t>703 2 19 25027 02 0000 151</t>
  </si>
  <si>
    <t>поступления доходов областного бюджета в первом полугодии 2017 года</t>
  </si>
  <si>
    <t>Субсидии бюджетам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</si>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</sst>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0.0"/>
    <numFmt numFmtId="165" formatCode="#,##0.000"/>
  </numFmts>
  <fonts count="21" x14ac:knownFonts="1">
    <font>
      <sz val="12"/>
      <color theme="1"/>
      <name val="Times New Roman"/>
      <family val="2"/>
      <charset val="204"/>
    </font>
    <font>
      <sz val="10"/>
      <color theme="1"/>
      <name val="Arial Cyr"/>
      <charset val="204"/>
    </font>
    <font>
      <sz val="12"/>
      <color theme="1"/>
      <name val="Times New Roman"/>
      <family val="1"/>
    </font>
    <font>
      <b/>
      <sz val="12"/>
      <color theme="1"/>
      <name val="Times New Roman"/>
      <family val="1"/>
    </font>
    <font>
      <b/>
      <sz val="12"/>
      <color theme="1"/>
      <name val="Times New Roman Cyr"/>
      <family val="1"/>
      <charset val="204"/>
    </font>
    <font>
      <sz val="12"/>
      <color theme="1"/>
      <name val="Times New Roman Cyr"/>
      <family val="1"/>
      <charset val="204"/>
    </font>
    <font>
      <sz val="12"/>
      <color theme="1"/>
      <name val="Times New Roman"/>
      <family val="1"/>
      <charset val="204"/>
    </font>
    <font>
      <b/>
      <sz val="12"/>
      <color theme="1"/>
      <name val="Times New Roman"/>
      <family val="1"/>
      <charset val="204"/>
    </font>
    <font>
      <b/>
      <sz val="10"/>
      <color theme="1"/>
      <name val="Arial Cyr"/>
      <charset val="204"/>
    </font>
    <font>
      <sz val="12"/>
      <name val="Times New Roman"/>
      <family val="1"/>
    </font>
    <font>
      <sz val="12"/>
      <name val="Times New Roman"/>
      <family val="1"/>
      <charset val="204"/>
    </font>
    <font>
      <b/>
      <sz val="12"/>
      <name val="Times New Roman"/>
      <family val="1"/>
      <charset val="204"/>
    </font>
    <font>
      <sz val="12"/>
      <color theme="1"/>
      <name val="Times New Roman"/>
      <family val="2"/>
      <charset val="204"/>
    </font>
    <font>
      <sz val="10"/>
      <name val="Arial Cyr"/>
      <charset val="204"/>
    </font>
    <font>
      <sz val="14"/>
      <name val="Times New Roman Cyr"/>
      <family val="1"/>
      <charset val="204"/>
    </font>
    <font>
      <sz val="14"/>
      <name val="Times New Roman"/>
      <family val="1"/>
    </font>
    <font>
      <sz val="14"/>
      <name val="Arial Cyr"/>
      <family val="2"/>
      <charset val="204"/>
    </font>
    <font>
      <b/>
      <sz val="14"/>
      <name val="Times New Roman"/>
      <family val="1"/>
      <charset val="204"/>
    </font>
    <font>
      <b/>
      <sz val="14"/>
      <name val="Times New Roman"/>
      <family val="1"/>
    </font>
    <font>
      <sz val="8"/>
      <name val="Times New Roman"/>
      <family val="1"/>
    </font>
    <font>
      <sz val="8"/>
      <color rgb="FF000000"/>
      <name val="Arial"/>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3" fontId="12" fillId="0" borderId="0" applyFont="0" applyFill="0" applyBorder="0" applyAlignment="0" applyProtection="0"/>
    <xf numFmtId="0" fontId="20" fillId="0" borderId="2">
      <alignment horizontal="left" wrapText="1" indent="2"/>
    </xf>
    <xf numFmtId="49" fontId="20" fillId="0" borderId="3">
      <alignment horizontal="center"/>
    </xf>
    <xf numFmtId="4" fontId="20" fillId="0" borderId="3">
      <alignment horizontal="right"/>
    </xf>
  </cellStyleXfs>
  <cellXfs count="48">
    <xf numFmtId="0" fontId="0" fillId="0" borderId="0" xfId="0"/>
    <xf numFmtId="0" fontId="1" fillId="2" borderId="0" xfId="0" applyFont="1" applyFill="1" applyAlignment="1">
      <alignment vertical="top"/>
    </xf>
    <xf numFmtId="164" fontId="2" fillId="2" borderId="1" xfId="0" applyNumberFormat="1" applyFont="1" applyFill="1" applyBorder="1" applyAlignment="1">
      <alignment horizontal="center" vertical="top" wrapText="1"/>
    </xf>
    <xf numFmtId="0" fontId="3"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xf>
    <xf numFmtId="164" fontId="5" fillId="2" borderId="1" xfId="0" applyNumberFormat="1" applyFont="1" applyFill="1" applyBorder="1" applyAlignment="1">
      <alignment horizontal="center" vertical="top"/>
    </xf>
    <xf numFmtId="0" fontId="2" fillId="2" borderId="1" xfId="0" applyFont="1" applyFill="1" applyBorder="1" applyAlignment="1">
      <alignment horizontal="left" vertical="top" wrapText="1"/>
    </xf>
    <xf numFmtId="0" fontId="8" fillId="2" borderId="0" xfId="0" applyFont="1" applyFill="1" applyAlignment="1">
      <alignment vertical="top"/>
    </xf>
    <xf numFmtId="0" fontId="2" fillId="2" borderId="1" xfId="0" applyFont="1" applyFill="1" applyBorder="1" applyAlignment="1">
      <alignment horizontal="left" vertical="top"/>
    </xf>
    <xf numFmtId="164" fontId="7" fillId="2" borderId="1" xfId="0" applyNumberFormat="1" applyFont="1" applyFill="1" applyBorder="1" applyAlignment="1">
      <alignment horizontal="center" vertical="top" wrapText="1"/>
    </xf>
    <xf numFmtId="0" fontId="11"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164" fontId="10" fillId="2" borderId="1" xfId="0" applyNumberFormat="1" applyFont="1" applyFill="1" applyBorder="1" applyAlignment="1">
      <alignment horizontal="center" vertical="top" wrapText="1"/>
    </xf>
    <xf numFmtId="4" fontId="7" fillId="2"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xf>
    <xf numFmtId="4" fontId="2" fillId="2" borderId="1" xfId="0" applyNumberFormat="1" applyFont="1" applyFill="1" applyBorder="1" applyAlignment="1">
      <alignment horizontal="center" vertical="top" wrapText="1"/>
    </xf>
    <xf numFmtId="43" fontId="1" fillId="2" borderId="0" xfId="1" applyFont="1" applyFill="1" applyAlignment="1">
      <alignment vertical="top"/>
    </xf>
    <xf numFmtId="43" fontId="8" fillId="2" borderId="0" xfId="1" applyFont="1" applyFill="1" applyAlignment="1">
      <alignment vertical="top"/>
    </xf>
    <xf numFmtId="0" fontId="1" fillId="2" borderId="0" xfId="0" applyFont="1" applyFill="1" applyAlignment="1">
      <alignment vertical="top" wrapText="1"/>
    </xf>
    <xf numFmtId="0" fontId="13" fillId="0" borderId="0" xfId="0" applyFont="1" applyFill="1" applyAlignment="1">
      <alignment vertical="top"/>
    </xf>
    <xf numFmtId="0" fontId="14" fillId="0" borderId="0" xfId="0" applyFont="1" applyFill="1" applyBorder="1" applyAlignment="1">
      <alignment vertical="top" wrapText="1"/>
    </xf>
    <xf numFmtId="164" fontId="14" fillId="0" borderId="0" xfId="0" applyNumberFormat="1" applyFont="1" applyFill="1" applyBorder="1" applyAlignment="1">
      <alignment horizontal="center" vertical="top" wrapText="1"/>
    </xf>
    <xf numFmtId="0" fontId="14" fillId="0" borderId="0" xfId="0" applyFont="1" applyFill="1" applyBorder="1" applyAlignment="1">
      <alignment vertical="top"/>
    </xf>
    <xf numFmtId="0" fontId="15" fillId="0" borderId="0" xfId="0" applyFont="1" applyFill="1" applyBorder="1" applyAlignment="1">
      <alignment horizontal="center" vertical="top"/>
    </xf>
    <xf numFmtId="0" fontId="16" fillId="0" borderId="0" xfId="0" applyFont="1" applyFill="1" applyBorder="1" applyAlignment="1">
      <alignment horizontal="left" vertical="top"/>
    </xf>
    <xf numFmtId="164" fontId="13" fillId="0" borderId="0" xfId="0" applyNumberFormat="1" applyFont="1" applyFill="1" applyAlignment="1">
      <alignment horizontal="center" vertical="top"/>
    </xf>
    <xf numFmtId="164" fontId="13" fillId="0" borderId="0" xfId="0" applyNumberFormat="1" applyFont="1" applyFill="1" applyAlignment="1">
      <alignment vertical="top"/>
    </xf>
    <xf numFmtId="0" fontId="16" fillId="0" borderId="0" xfId="0" applyFont="1" applyFill="1" applyBorder="1" applyAlignment="1">
      <alignment vertical="top"/>
    </xf>
    <xf numFmtId="164" fontId="0" fillId="0" borderId="0" xfId="0" applyNumberFormat="1" applyAlignment="1">
      <alignment horizontal="center" vertical="top"/>
    </xf>
    <xf numFmtId="0" fontId="0" fillId="0" borderId="0" xfId="0" applyAlignment="1">
      <alignment horizontal="center" vertical="top"/>
    </xf>
    <xf numFmtId="0" fontId="0" fillId="0" borderId="0" xfId="0" applyAlignment="1">
      <alignment vertical="top"/>
    </xf>
    <xf numFmtId="0" fontId="9" fillId="0" borderId="1" xfId="0"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164" fontId="10" fillId="0" borderId="1" xfId="0" applyNumberFormat="1" applyFont="1" applyFill="1" applyBorder="1" applyAlignment="1">
      <alignment horizontal="center" vertical="top" wrapText="1"/>
    </xf>
    <xf numFmtId="0" fontId="19" fillId="0" borderId="1" xfId="0" applyFont="1" applyFill="1" applyBorder="1" applyAlignment="1">
      <alignment horizontal="center" vertical="top" wrapText="1"/>
    </xf>
    <xf numFmtId="3" fontId="2" fillId="2" borderId="1" xfId="0" applyNumberFormat="1" applyFont="1" applyFill="1" applyBorder="1" applyAlignment="1">
      <alignment horizontal="left" vertical="top" wrapText="1"/>
    </xf>
    <xf numFmtId="165" fontId="2" fillId="2" borderId="1" xfId="0" applyNumberFormat="1" applyFont="1" applyFill="1" applyBorder="1" applyAlignment="1">
      <alignment horizontal="center" vertical="top" wrapText="1"/>
    </xf>
    <xf numFmtId="0" fontId="1" fillId="2" borderId="0" xfId="0" applyFont="1" applyFill="1" applyAlignment="1" applyProtection="1">
      <alignment vertical="top"/>
      <protection locked="0"/>
    </xf>
    <xf numFmtId="0" fontId="18" fillId="0" borderId="0" xfId="0" applyFont="1" applyFill="1" applyBorder="1" applyAlignment="1">
      <alignment horizontal="center" vertical="top" wrapText="1"/>
    </xf>
    <xf numFmtId="0" fontId="17" fillId="0" borderId="0" xfId="0" applyFont="1" applyFill="1" applyBorder="1" applyAlignment="1">
      <alignment horizontal="center" wrapText="1"/>
    </xf>
    <xf numFmtId="0" fontId="0" fillId="0" borderId="0" xfId="0" applyAlignment="1">
      <alignment wrapText="1"/>
    </xf>
    <xf numFmtId="0" fontId="14" fillId="0" borderId="0" xfId="0" applyFont="1" applyFill="1" applyBorder="1" applyAlignment="1">
      <alignment horizontal="left" vertical="top" wrapText="1"/>
    </xf>
    <xf numFmtId="0" fontId="1" fillId="2" borderId="0" xfId="0" applyFont="1" applyFill="1" applyAlignment="1">
      <alignment horizontal="center" vertical="top" wrapText="1"/>
    </xf>
    <xf numFmtId="0" fontId="0" fillId="2" borderId="0" xfId="0" applyFill="1" applyAlignment="1">
      <alignment vertical="top" wrapText="1"/>
    </xf>
    <xf numFmtId="0" fontId="0" fillId="0" borderId="0" xfId="0" applyAlignment="1">
      <alignment vertical="top" wrapText="1"/>
    </xf>
  </cellXfs>
  <cellStyles count="5">
    <cellStyle name="xl34" xfId="2"/>
    <cellStyle name="xl52" xfId="3"/>
    <cellStyle name="xl56" xfId="4"/>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tabSelected="1" view="pageLayout" topLeftCell="A166" zoomScaleNormal="100" workbookViewId="0">
      <selection activeCell="B153" sqref="B153"/>
    </sheetView>
  </sheetViews>
  <sheetFormatPr defaultRowHeight="12.75" x14ac:dyDescent="0.25"/>
  <cols>
    <col min="1" max="1" width="24.5" style="1" customWidth="1"/>
    <col min="2" max="2" width="45.625" style="1" customWidth="1"/>
    <col min="3" max="3" width="13.5" style="1" customWidth="1"/>
    <col min="4" max="4" width="13.25" style="1" customWidth="1"/>
    <col min="5" max="5" width="8" style="1" customWidth="1"/>
    <col min="6" max="6" width="16" style="19" customWidth="1"/>
    <col min="7" max="227" width="9" style="1"/>
    <col min="228" max="228" width="24.375" style="1" customWidth="1"/>
    <col min="229" max="229" width="45.875" style="1" customWidth="1"/>
    <col min="230" max="230" width="13.875" style="1" customWidth="1"/>
    <col min="231" max="234" width="14" style="1" customWidth="1"/>
    <col min="235" max="235" width="18.25" style="1" customWidth="1"/>
    <col min="236" max="483" width="9" style="1"/>
    <col min="484" max="484" width="24.375" style="1" customWidth="1"/>
    <col min="485" max="485" width="45.875" style="1" customWidth="1"/>
    <col min="486" max="486" width="13.875" style="1" customWidth="1"/>
    <col min="487" max="490" width="14" style="1" customWidth="1"/>
    <col min="491" max="491" width="18.25" style="1" customWidth="1"/>
    <col min="492" max="739" width="9" style="1"/>
    <col min="740" max="740" width="24.375" style="1" customWidth="1"/>
    <col min="741" max="741" width="45.875" style="1" customWidth="1"/>
    <col min="742" max="742" width="13.875" style="1" customWidth="1"/>
    <col min="743" max="746" width="14" style="1" customWidth="1"/>
    <col min="747" max="747" width="18.25" style="1" customWidth="1"/>
    <col min="748" max="995" width="9" style="1"/>
    <col min="996" max="996" width="24.375" style="1" customWidth="1"/>
    <col min="997" max="997" width="45.875" style="1" customWidth="1"/>
    <col min="998" max="998" width="13.875" style="1" customWidth="1"/>
    <col min="999" max="1002" width="14" style="1" customWidth="1"/>
    <col min="1003" max="1003" width="18.25" style="1" customWidth="1"/>
    <col min="1004" max="1251" width="9" style="1"/>
    <col min="1252" max="1252" width="24.375" style="1" customWidth="1"/>
    <col min="1253" max="1253" width="45.875" style="1" customWidth="1"/>
    <col min="1254" max="1254" width="13.875" style="1" customWidth="1"/>
    <col min="1255" max="1258" width="14" style="1" customWidth="1"/>
    <col min="1259" max="1259" width="18.25" style="1" customWidth="1"/>
    <col min="1260" max="1507" width="9" style="1"/>
    <col min="1508" max="1508" width="24.375" style="1" customWidth="1"/>
    <col min="1509" max="1509" width="45.875" style="1" customWidth="1"/>
    <col min="1510" max="1510" width="13.875" style="1" customWidth="1"/>
    <col min="1511" max="1514" width="14" style="1" customWidth="1"/>
    <col min="1515" max="1515" width="18.25" style="1" customWidth="1"/>
    <col min="1516" max="1763" width="9" style="1"/>
    <col min="1764" max="1764" width="24.375" style="1" customWidth="1"/>
    <col min="1765" max="1765" width="45.875" style="1" customWidth="1"/>
    <col min="1766" max="1766" width="13.875" style="1" customWidth="1"/>
    <col min="1767" max="1770" width="14" style="1" customWidth="1"/>
    <col min="1771" max="1771" width="18.25" style="1" customWidth="1"/>
    <col min="1772" max="2019" width="9" style="1"/>
    <col min="2020" max="2020" width="24.375" style="1" customWidth="1"/>
    <col min="2021" max="2021" width="45.875" style="1" customWidth="1"/>
    <col min="2022" max="2022" width="13.875" style="1" customWidth="1"/>
    <col min="2023" max="2026" width="14" style="1" customWidth="1"/>
    <col min="2027" max="2027" width="18.25" style="1" customWidth="1"/>
    <col min="2028" max="2275" width="9" style="1"/>
    <col min="2276" max="2276" width="24.375" style="1" customWidth="1"/>
    <col min="2277" max="2277" width="45.875" style="1" customWidth="1"/>
    <col min="2278" max="2278" width="13.875" style="1" customWidth="1"/>
    <col min="2279" max="2282" width="14" style="1" customWidth="1"/>
    <col min="2283" max="2283" width="18.25" style="1" customWidth="1"/>
    <col min="2284" max="2531" width="9" style="1"/>
    <col min="2532" max="2532" width="24.375" style="1" customWidth="1"/>
    <col min="2533" max="2533" width="45.875" style="1" customWidth="1"/>
    <col min="2534" max="2534" width="13.875" style="1" customWidth="1"/>
    <col min="2535" max="2538" width="14" style="1" customWidth="1"/>
    <col min="2539" max="2539" width="18.25" style="1" customWidth="1"/>
    <col min="2540" max="2787" width="9" style="1"/>
    <col min="2788" max="2788" width="24.375" style="1" customWidth="1"/>
    <col min="2789" max="2789" width="45.875" style="1" customWidth="1"/>
    <col min="2790" max="2790" width="13.875" style="1" customWidth="1"/>
    <col min="2791" max="2794" width="14" style="1" customWidth="1"/>
    <col min="2795" max="2795" width="18.25" style="1" customWidth="1"/>
    <col min="2796" max="3043" width="9" style="1"/>
    <col min="3044" max="3044" width="24.375" style="1" customWidth="1"/>
    <col min="3045" max="3045" width="45.875" style="1" customWidth="1"/>
    <col min="3046" max="3046" width="13.875" style="1" customWidth="1"/>
    <col min="3047" max="3050" width="14" style="1" customWidth="1"/>
    <col min="3051" max="3051" width="18.25" style="1" customWidth="1"/>
    <col min="3052" max="3299" width="9" style="1"/>
    <col min="3300" max="3300" width="24.375" style="1" customWidth="1"/>
    <col min="3301" max="3301" width="45.875" style="1" customWidth="1"/>
    <col min="3302" max="3302" width="13.875" style="1" customWidth="1"/>
    <col min="3303" max="3306" width="14" style="1" customWidth="1"/>
    <col min="3307" max="3307" width="18.25" style="1" customWidth="1"/>
    <col min="3308" max="3555" width="9" style="1"/>
    <col min="3556" max="3556" width="24.375" style="1" customWidth="1"/>
    <col min="3557" max="3557" width="45.875" style="1" customWidth="1"/>
    <col min="3558" max="3558" width="13.875" style="1" customWidth="1"/>
    <col min="3559" max="3562" width="14" style="1" customWidth="1"/>
    <col min="3563" max="3563" width="18.25" style="1" customWidth="1"/>
    <col min="3564" max="3811" width="9" style="1"/>
    <col min="3812" max="3812" width="24.375" style="1" customWidth="1"/>
    <col min="3813" max="3813" width="45.875" style="1" customWidth="1"/>
    <col min="3814" max="3814" width="13.875" style="1" customWidth="1"/>
    <col min="3815" max="3818" width="14" style="1" customWidth="1"/>
    <col min="3819" max="3819" width="18.25" style="1" customWidth="1"/>
    <col min="3820" max="4067" width="9" style="1"/>
    <col min="4068" max="4068" width="24.375" style="1" customWidth="1"/>
    <col min="4069" max="4069" width="45.875" style="1" customWidth="1"/>
    <col min="4070" max="4070" width="13.875" style="1" customWidth="1"/>
    <col min="4071" max="4074" width="14" style="1" customWidth="1"/>
    <col min="4075" max="4075" width="18.25" style="1" customWidth="1"/>
    <col min="4076" max="4323" width="9" style="1"/>
    <col min="4324" max="4324" width="24.375" style="1" customWidth="1"/>
    <col min="4325" max="4325" width="45.875" style="1" customWidth="1"/>
    <col min="4326" max="4326" width="13.875" style="1" customWidth="1"/>
    <col min="4327" max="4330" width="14" style="1" customWidth="1"/>
    <col min="4331" max="4331" width="18.25" style="1" customWidth="1"/>
    <col min="4332" max="4579" width="9" style="1"/>
    <col min="4580" max="4580" width="24.375" style="1" customWidth="1"/>
    <col min="4581" max="4581" width="45.875" style="1" customWidth="1"/>
    <col min="4582" max="4582" width="13.875" style="1" customWidth="1"/>
    <col min="4583" max="4586" width="14" style="1" customWidth="1"/>
    <col min="4587" max="4587" width="18.25" style="1" customWidth="1"/>
    <col min="4588" max="4835" width="9" style="1"/>
    <col min="4836" max="4836" width="24.375" style="1" customWidth="1"/>
    <col min="4837" max="4837" width="45.875" style="1" customWidth="1"/>
    <col min="4838" max="4838" width="13.875" style="1" customWidth="1"/>
    <col min="4839" max="4842" width="14" style="1" customWidth="1"/>
    <col min="4843" max="4843" width="18.25" style="1" customWidth="1"/>
    <col min="4844" max="5091" width="9" style="1"/>
    <col min="5092" max="5092" width="24.375" style="1" customWidth="1"/>
    <col min="5093" max="5093" width="45.875" style="1" customWidth="1"/>
    <col min="5094" max="5094" width="13.875" style="1" customWidth="1"/>
    <col min="5095" max="5098" width="14" style="1" customWidth="1"/>
    <col min="5099" max="5099" width="18.25" style="1" customWidth="1"/>
    <col min="5100" max="5347" width="9" style="1"/>
    <col min="5348" max="5348" width="24.375" style="1" customWidth="1"/>
    <col min="5349" max="5349" width="45.875" style="1" customWidth="1"/>
    <col min="5350" max="5350" width="13.875" style="1" customWidth="1"/>
    <col min="5351" max="5354" width="14" style="1" customWidth="1"/>
    <col min="5355" max="5355" width="18.25" style="1" customWidth="1"/>
    <col min="5356" max="5603" width="9" style="1"/>
    <col min="5604" max="5604" width="24.375" style="1" customWidth="1"/>
    <col min="5605" max="5605" width="45.875" style="1" customWidth="1"/>
    <col min="5606" max="5606" width="13.875" style="1" customWidth="1"/>
    <col min="5607" max="5610" width="14" style="1" customWidth="1"/>
    <col min="5611" max="5611" width="18.25" style="1" customWidth="1"/>
    <col min="5612" max="5859" width="9" style="1"/>
    <col min="5860" max="5860" width="24.375" style="1" customWidth="1"/>
    <col min="5861" max="5861" width="45.875" style="1" customWidth="1"/>
    <col min="5862" max="5862" width="13.875" style="1" customWidth="1"/>
    <col min="5863" max="5866" width="14" style="1" customWidth="1"/>
    <col min="5867" max="5867" width="18.25" style="1" customWidth="1"/>
    <col min="5868" max="6115" width="9" style="1"/>
    <col min="6116" max="6116" width="24.375" style="1" customWidth="1"/>
    <col min="6117" max="6117" width="45.875" style="1" customWidth="1"/>
    <col min="6118" max="6118" width="13.875" style="1" customWidth="1"/>
    <col min="6119" max="6122" width="14" style="1" customWidth="1"/>
    <col min="6123" max="6123" width="18.25" style="1" customWidth="1"/>
    <col min="6124" max="6371" width="9" style="1"/>
    <col min="6372" max="6372" width="24.375" style="1" customWidth="1"/>
    <col min="6373" max="6373" width="45.875" style="1" customWidth="1"/>
    <col min="6374" max="6374" width="13.875" style="1" customWidth="1"/>
    <col min="6375" max="6378" width="14" style="1" customWidth="1"/>
    <col min="6379" max="6379" width="18.25" style="1" customWidth="1"/>
    <col min="6380" max="6627" width="9" style="1"/>
    <col min="6628" max="6628" width="24.375" style="1" customWidth="1"/>
    <col min="6629" max="6629" width="45.875" style="1" customWidth="1"/>
    <col min="6630" max="6630" width="13.875" style="1" customWidth="1"/>
    <col min="6631" max="6634" width="14" style="1" customWidth="1"/>
    <col min="6635" max="6635" width="18.25" style="1" customWidth="1"/>
    <col min="6636" max="6883" width="9" style="1"/>
    <col min="6884" max="6884" width="24.375" style="1" customWidth="1"/>
    <col min="6885" max="6885" width="45.875" style="1" customWidth="1"/>
    <col min="6886" max="6886" width="13.875" style="1" customWidth="1"/>
    <col min="6887" max="6890" width="14" style="1" customWidth="1"/>
    <col min="6891" max="6891" width="18.25" style="1" customWidth="1"/>
    <col min="6892" max="7139" width="9" style="1"/>
    <col min="7140" max="7140" width="24.375" style="1" customWidth="1"/>
    <col min="7141" max="7141" width="45.875" style="1" customWidth="1"/>
    <col min="7142" max="7142" width="13.875" style="1" customWidth="1"/>
    <col min="7143" max="7146" width="14" style="1" customWidth="1"/>
    <col min="7147" max="7147" width="18.25" style="1" customWidth="1"/>
    <col min="7148" max="7395" width="9" style="1"/>
    <col min="7396" max="7396" width="24.375" style="1" customWidth="1"/>
    <col min="7397" max="7397" width="45.875" style="1" customWidth="1"/>
    <col min="7398" max="7398" width="13.875" style="1" customWidth="1"/>
    <col min="7399" max="7402" width="14" style="1" customWidth="1"/>
    <col min="7403" max="7403" width="18.25" style="1" customWidth="1"/>
    <col min="7404" max="7651" width="9" style="1"/>
    <col min="7652" max="7652" width="24.375" style="1" customWidth="1"/>
    <col min="7653" max="7653" width="45.875" style="1" customWidth="1"/>
    <col min="7654" max="7654" width="13.875" style="1" customWidth="1"/>
    <col min="7655" max="7658" width="14" style="1" customWidth="1"/>
    <col min="7659" max="7659" width="18.25" style="1" customWidth="1"/>
    <col min="7660" max="7907" width="9" style="1"/>
    <col min="7908" max="7908" width="24.375" style="1" customWidth="1"/>
    <col min="7909" max="7909" width="45.875" style="1" customWidth="1"/>
    <col min="7910" max="7910" width="13.875" style="1" customWidth="1"/>
    <col min="7911" max="7914" width="14" style="1" customWidth="1"/>
    <col min="7915" max="7915" width="18.25" style="1" customWidth="1"/>
    <col min="7916" max="8163" width="9" style="1"/>
    <col min="8164" max="8164" width="24.375" style="1" customWidth="1"/>
    <col min="8165" max="8165" width="45.875" style="1" customWidth="1"/>
    <col min="8166" max="8166" width="13.875" style="1" customWidth="1"/>
    <col min="8167" max="8170" width="14" style="1" customWidth="1"/>
    <col min="8171" max="8171" width="18.25" style="1" customWidth="1"/>
    <col min="8172" max="8419" width="9" style="1"/>
    <col min="8420" max="8420" width="24.375" style="1" customWidth="1"/>
    <col min="8421" max="8421" width="45.875" style="1" customWidth="1"/>
    <col min="8422" max="8422" width="13.875" style="1" customWidth="1"/>
    <col min="8423" max="8426" width="14" style="1" customWidth="1"/>
    <col min="8427" max="8427" width="18.25" style="1" customWidth="1"/>
    <col min="8428" max="8675" width="9" style="1"/>
    <col min="8676" max="8676" width="24.375" style="1" customWidth="1"/>
    <col min="8677" max="8677" width="45.875" style="1" customWidth="1"/>
    <col min="8678" max="8678" width="13.875" style="1" customWidth="1"/>
    <col min="8679" max="8682" width="14" style="1" customWidth="1"/>
    <col min="8683" max="8683" width="18.25" style="1" customWidth="1"/>
    <col min="8684" max="8931" width="9" style="1"/>
    <col min="8932" max="8932" width="24.375" style="1" customWidth="1"/>
    <col min="8933" max="8933" width="45.875" style="1" customWidth="1"/>
    <col min="8934" max="8934" width="13.875" style="1" customWidth="1"/>
    <col min="8935" max="8938" width="14" style="1" customWidth="1"/>
    <col min="8939" max="8939" width="18.25" style="1" customWidth="1"/>
    <col min="8940" max="9187" width="9" style="1"/>
    <col min="9188" max="9188" width="24.375" style="1" customWidth="1"/>
    <col min="9189" max="9189" width="45.875" style="1" customWidth="1"/>
    <col min="9190" max="9190" width="13.875" style="1" customWidth="1"/>
    <col min="9191" max="9194" width="14" style="1" customWidth="1"/>
    <col min="9195" max="9195" width="18.25" style="1" customWidth="1"/>
    <col min="9196" max="9443" width="9" style="1"/>
    <col min="9444" max="9444" width="24.375" style="1" customWidth="1"/>
    <col min="9445" max="9445" width="45.875" style="1" customWidth="1"/>
    <col min="9446" max="9446" width="13.875" style="1" customWidth="1"/>
    <col min="9447" max="9450" width="14" style="1" customWidth="1"/>
    <col min="9451" max="9451" width="18.25" style="1" customWidth="1"/>
    <col min="9452" max="9699" width="9" style="1"/>
    <col min="9700" max="9700" width="24.375" style="1" customWidth="1"/>
    <col min="9701" max="9701" width="45.875" style="1" customWidth="1"/>
    <col min="9702" max="9702" width="13.875" style="1" customWidth="1"/>
    <col min="9703" max="9706" width="14" style="1" customWidth="1"/>
    <col min="9707" max="9707" width="18.25" style="1" customWidth="1"/>
    <col min="9708" max="9955" width="9" style="1"/>
    <col min="9956" max="9956" width="24.375" style="1" customWidth="1"/>
    <col min="9957" max="9957" width="45.875" style="1" customWidth="1"/>
    <col min="9958" max="9958" width="13.875" style="1" customWidth="1"/>
    <col min="9959" max="9962" width="14" style="1" customWidth="1"/>
    <col min="9963" max="9963" width="18.25" style="1" customWidth="1"/>
    <col min="9964" max="10211" width="9" style="1"/>
    <col min="10212" max="10212" width="24.375" style="1" customWidth="1"/>
    <col min="10213" max="10213" width="45.875" style="1" customWidth="1"/>
    <col min="10214" max="10214" width="13.875" style="1" customWidth="1"/>
    <col min="10215" max="10218" width="14" style="1" customWidth="1"/>
    <col min="10219" max="10219" width="18.25" style="1" customWidth="1"/>
    <col min="10220" max="10467" width="9" style="1"/>
    <col min="10468" max="10468" width="24.375" style="1" customWidth="1"/>
    <col min="10469" max="10469" width="45.875" style="1" customWidth="1"/>
    <col min="10470" max="10470" width="13.875" style="1" customWidth="1"/>
    <col min="10471" max="10474" width="14" style="1" customWidth="1"/>
    <col min="10475" max="10475" width="18.25" style="1" customWidth="1"/>
    <col min="10476" max="10723" width="9" style="1"/>
    <col min="10724" max="10724" width="24.375" style="1" customWidth="1"/>
    <col min="10725" max="10725" width="45.875" style="1" customWidth="1"/>
    <col min="10726" max="10726" width="13.875" style="1" customWidth="1"/>
    <col min="10727" max="10730" width="14" style="1" customWidth="1"/>
    <col min="10731" max="10731" width="18.25" style="1" customWidth="1"/>
    <col min="10732" max="10979" width="9" style="1"/>
    <col min="10980" max="10980" width="24.375" style="1" customWidth="1"/>
    <col min="10981" max="10981" width="45.875" style="1" customWidth="1"/>
    <col min="10982" max="10982" width="13.875" style="1" customWidth="1"/>
    <col min="10983" max="10986" width="14" style="1" customWidth="1"/>
    <col min="10987" max="10987" width="18.25" style="1" customWidth="1"/>
    <col min="10988" max="11235" width="9" style="1"/>
    <col min="11236" max="11236" width="24.375" style="1" customWidth="1"/>
    <col min="11237" max="11237" width="45.875" style="1" customWidth="1"/>
    <col min="11238" max="11238" width="13.875" style="1" customWidth="1"/>
    <col min="11239" max="11242" width="14" style="1" customWidth="1"/>
    <col min="11243" max="11243" width="18.25" style="1" customWidth="1"/>
    <col min="11244" max="11491" width="9" style="1"/>
    <col min="11492" max="11492" width="24.375" style="1" customWidth="1"/>
    <col min="11493" max="11493" width="45.875" style="1" customWidth="1"/>
    <col min="11494" max="11494" width="13.875" style="1" customWidth="1"/>
    <col min="11495" max="11498" width="14" style="1" customWidth="1"/>
    <col min="11499" max="11499" width="18.25" style="1" customWidth="1"/>
    <col min="11500" max="11747" width="9" style="1"/>
    <col min="11748" max="11748" width="24.375" style="1" customWidth="1"/>
    <col min="11749" max="11749" width="45.875" style="1" customWidth="1"/>
    <col min="11750" max="11750" width="13.875" style="1" customWidth="1"/>
    <col min="11751" max="11754" width="14" style="1" customWidth="1"/>
    <col min="11755" max="11755" width="18.25" style="1" customWidth="1"/>
    <col min="11756" max="12003" width="9" style="1"/>
    <col min="12004" max="12004" width="24.375" style="1" customWidth="1"/>
    <col min="12005" max="12005" width="45.875" style="1" customWidth="1"/>
    <col min="12006" max="12006" width="13.875" style="1" customWidth="1"/>
    <col min="12007" max="12010" width="14" style="1" customWidth="1"/>
    <col min="12011" max="12011" width="18.25" style="1" customWidth="1"/>
    <col min="12012" max="12259" width="9" style="1"/>
    <col min="12260" max="12260" width="24.375" style="1" customWidth="1"/>
    <col min="12261" max="12261" width="45.875" style="1" customWidth="1"/>
    <col min="12262" max="12262" width="13.875" style="1" customWidth="1"/>
    <col min="12263" max="12266" width="14" style="1" customWidth="1"/>
    <col min="12267" max="12267" width="18.25" style="1" customWidth="1"/>
    <col min="12268" max="12515" width="9" style="1"/>
    <col min="12516" max="12516" width="24.375" style="1" customWidth="1"/>
    <col min="12517" max="12517" width="45.875" style="1" customWidth="1"/>
    <col min="12518" max="12518" width="13.875" style="1" customWidth="1"/>
    <col min="12519" max="12522" width="14" style="1" customWidth="1"/>
    <col min="12523" max="12523" width="18.25" style="1" customWidth="1"/>
    <col min="12524" max="12771" width="9" style="1"/>
    <col min="12772" max="12772" width="24.375" style="1" customWidth="1"/>
    <col min="12773" max="12773" width="45.875" style="1" customWidth="1"/>
    <col min="12774" max="12774" width="13.875" style="1" customWidth="1"/>
    <col min="12775" max="12778" width="14" style="1" customWidth="1"/>
    <col min="12779" max="12779" width="18.25" style="1" customWidth="1"/>
    <col min="12780" max="13027" width="9" style="1"/>
    <col min="13028" max="13028" width="24.375" style="1" customWidth="1"/>
    <col min="13029" max="13029" width="45.875" style="1" customWidth="1"/>
    <col min="13030" max="13030" width="13.875" style="1" customWidth="1"/>
    <col min="13031" max="13034" width="14" style="1" customWidth="1"/>
    <col min="13035" max="13035" width="18.25" style="1" customWidth="1"/>
    <col min="13036" max="13283" width="9" style="1"/>
    <col min="13284" max="13284" width="24.375" style="1" customWidth="1"/>
    <col min="13285" max="13285" width="45.875" style="1" customWidth="1"/>
    <col min="13286" max="13286" width="13.875" style="1" customWidth="1"/>
    <col min="13287" max="13290" width="14" style="1" customWidth="1"/>
    <col min="13291" max="13291" width="18.25" style="1" customWidth="1"/>
    <col min="13292" max="13539" width="9" style="1"/>
    <col min="13540" max="13540" width="24.375" style="1" customWidth="1"/>
    <col min="13541" max="13541" width="45.875" style="1" customWidth="1"/>
    <col min="13542" max="13542" width="13.875" style="1" customWidth="1"/>
    <col min="13543" max="13546" width="14" style="1" customWidth="1"/>
    <col min="13547" max="13547" width="18.25" style="1" customWidth="1"/>
    <col min="13548" max="13795" width="9" style="1"/>
    <col min="13796" max="13796" width="24.375" style="1" customWidth="1"/>
    <col min="13797" max="13797" width="45.875" style="1" customWidth="1"/>
    <col min="13798" max="13798" width="13.875" style="1" customWidth="1"/>
    <col min="13799" max="13802" width="14" style="1" customWidth="1"/>
    <col min="13803" max="13803" width="18.25" style="1" customWidth="1"/>
    <col min="13804" max="14051" width="9" style="1"/>
    <col min="14052" max="14052" width="24.375" style="1" customWidth="1"/>
    <col min="14053" max="14053" width="45.875" style="1" customWidth="1"/>
    <col min="14054" max="14054" width="13.875" style="1" customWidth="1"/>
    <col min="14055" max="14058" width="14" style="1" customWidth="1"/>
    <col min="14059" max="14059" width="18.25" style="1" customWidth="1"/>
    <col min="14060" max="14307" width="9" style="1"/>
    <col min="14308" max="14308" width="24.375" style="1" customWidth="1"/>
    <col min="14309" max="14309" width="45.875" style="1" customWidth="1"/>
    <col min="14310" max="14310" width="13.875" style="1" customWidth="1"/>
    <col min="14311" max="14314" width="14" style="1" customWidth="1"/>
    <col min="14315" max="14315" width="18.25" style="1" customWidth="1"/>
    <col min="14316" max="14563" width="9" style="1"/>
    <col min="14564" max="14564" width="24.375" style="1" customWidth="1"/>
    <col min="14565" max="14565" width="45.875" style="1" customWidth="1"/>
    <col min="14566" max="14566" width="13.875" style="1" customWidth="1"/>
    <col min="14567" max="14570" width="14" style="1" customWidth="1"/>
    <col min="14571" max="14571" width="18.25" style="1" customWidth="1"/>
    <col min="14572" max="14819" width="9" style="1"/>
    <col min="14820" max="14820" width="24.375" style="1" customWidth="1"/>
    <col min="14821" max="14821" width="45.875" style="1" customWidth="1"/>
    <col min="14822" max="14822" width="13.875" style="1" customWidth="1"/>
    <col min="14823" max="14826" width="14" style="1" customWidth="1"/>
    <col min="14827" max="14827" width="18.25" style="1" customWidth="1"/>
    <col min="14828" max="15075" width="9" style="1"/>
    <col min="15076" max="15076" width="24.375" style="1" customWidth="1"/>
    <col min="15077" max="15077" width="45.875" style="1" customWidth="1"/>
    <col min="15078" max="15078" width="13.875" style="1" customWidth="1"/>
    <col min="15079" max="15082" width="14" style="1" customWidth="1"/>
    <col min="15083" max="15083" width="18.25" style="1" customWidth="1"/>
    <col min="15084" max="15331" width="9" style="1"/>
    <col min="15332" max="15332" width="24.375" style="1" customWidth="1"/>
    <col min="15333" max="15333" width="45.875" style="1" customWidth="1"/>
    <col min="15334" max="15334" width="13.875" style="1" customWidth="1"/>
    <col min="15335" max="15338" width="14" style="1" customWidth="1"/>
    <col min="15339" max="15339" width="18.25" style="1" customWidth="1"/>
    <col min="15340" max="15587" width="9" style="1"/>
    <col min="15588" max="15588" width="24.375" style="1" customWidth="1"/>
    <col min="15589" max="15589" width="45.875" style="1" customWidth="1"/>
    <col min="15590" max="15590" width="13.875" style="1" customWidth="1"/>
    <col min="15591" max="15594" width="14" style="1" customWidth="1"/>
    <col min="15595" max="15595" width="18.25" style="1" customWidth="1"/>
    <col min="15596" max="15843" width="9" style="1"/>
    <col min="15844" max="15844" width="24.375" style="1" customWidth="1"/>
    <col min="15845" max="15845" width="45.875" style="1" customWidth="1"/>
    <col min="15846" max="15846" width="13.875" style="1" customWidth="1"/>
    <col min="15847" max="15850" width="14" style="1" customWidth="1"/>
    <col min="15851" max="15851" width="18.25" style="1" customWidth="1"/>
    <col min="15852" max="16099" width="9" style="1"/>
    <col min="16100" max="16100" width="24.375" style="1" customWidth="1"/>
    <col min="16101" max="16101" width="45.875" style="1" customWidth="1"/>
    <col min="16102" max="16102" width="13.875" style="1" customWidth="1"/>
    <col min="16103" max="16106" width="14" style="1" customWidth="1"/>
    <col min="16107" max="16107" width="18.25" style="1" customWidth="1"/>
    <col min="16108" max="16384" width="9" style="1"/>
  </cols>
  <sheetData>
    <row r="1" spans="1:8" customFormat="1" ht="18.75" x14ac:dyDescent="0.25">
      <c r="A1" s="22"/>
      <c r="B1" s="23"/>
      <c r="C1" s="23"/>
      <c r="D1" s="44" t="s">
        <v>208</v>
      </c>
      <c r="E1" s="44"/>
    </row>
    <row r="2" spans="1:8" customFormat="1" ht="18.75" x14ac:dyDescent="0.25">
      <c r="A2" s="23"/>
      <c r="B2" s="23"/>
      <c r="C2" s="23"/>
      <c r="D2" s="24"/>
      <c r="E2" s="24"/>
    </row>
    <row r="3" spans="1:8" customFormat="1" ht="18.75" x14ac:dyDescent="0.25">
      <c r="A3" s="22"/>
      <c r="B3" s="22"/>
      <c r="C3" s="22"/>
      <c r="D3" s="25" t="s">
        <v>209</v>
      </c>
      <c r="E3" s="25"/>
      <c r="F3" s="25"/>
    </row>
    <row r="4" spans="1:8" customFormat="1" ht="18.75" x14ac:dyDescent="0.25">
      <c r="A4" s="26"/>
      <c r="B4" s="27"/>
      <c r="C4" s="23"/>
      <c r="D4" s="28"/>
      <c r="E4" s="28"/>
    </row>
    <row r="5" spans="1:8" customFormat="1" ht="18.75" x14ac:dyDescent="0.25">
      <c r="A5" s="26"/>
      <c r="B5" s="27"/>
      <c r="C5" s="29"/>
      <c r="D5" s="28"/>
      <c r="E5" s="28"/>
    </row>
    <row r="6" spans="1:8" customFormat="1" ht="15.75" customHeight="1" x14ac:dyDescent="0.3">
      <c r="A6" s="42" t="s">
        <v>210</v>
      </c>
      <c r="B6" s="43"/>
      <c r="C6" s="43"/>
      <c r="D6" s="43"/>
      <c r="E6" s="43"/>
    </row>
    <row r="7" spans="1:8" customFormat="1" ht="18.75" x14ac:dyDescent="0.25">
      <c r="A7" s="41" t="s">
        <v>288</v>
      </c>
      <c r="B7" s="41"/>
      <c r="C7" s="41"/>
      <c r="D7" s="41"/>
      <c r="E7" s="41"/>
    </row>
    <row r="8" spans="1:8" customFormat="1" ht="18.75" x14ac:dyDescent="0.25">
      <c r="A8" s="26"/>
      <c r="B8" s="30"/>
      <c r="C8" s="30"/>
      <c r="D8" s="31"/>
      <c r="E8" s="32"/>
    </row>
    <row r="9" spans="1:8" customFormat="1" ht="15.75" x14ac:dyDescent="0.25">
      <c r="A9" s="33"/>
      <c r="B9" s="33"/>
      <c r="C9" s="33"/>
      <c r="D9" s="31"/>
      <c r="E9" s="32"/>
    </row>
    <row r="10" spans="1:8" customFormat="1" ht="84.75" customHeight="1" x14ac:dyDescent="0.25">
      <c r="A10" s="34" t="s">
        <v>0</v>
      </c>
      <c r="B10" s="34" t="s">
        <v>1</v>
      </c>
      <c r="C10" s="35" t="s">
        <v>2</v>
      </c>
      <c r="D10" s="36" t="s">
        <v>211</v>
      </c>
      <c r="E10" s="36" t="s">
        <v>212</v>
      </c>
    </row>
    <row r="11" spans="1:8" customFormat="1" ht="15.75" x14ac:dyDescent="0.25">
      <c r="A11" s="37">
        <v>1</v>
      </c>
      <c r="B11" s="37">
        <v>2</v>
      </c>
      <c r="C11" s="37">
        <v>3</v>
      </c>
      <c r="D11" s="37">
        <v>4</v>
      </c>
      <c r="E11" s="37">
        <v>5</v>
      </c>
    </row>
    <row r="12" spans="1:8" ht="15.75" customHeight="1" x14ac:dyDescent="0.25">
      <c r="A12" s="3" t="s">
        <v>3</v>
      </c>
      <c r="B12" s="3" t="s">
        <v>4</v>
      </c>
      <c r="C12" s="9">
        <v>27544185.300000001</v>
      </c>
      <c r="D12" s="9">
        <v>13772548.630000001</v>
      </c>
      <c r="E12" s="9">
        <f>D12/C12*100</f>
        <v>50.001655449217438</v>
      </c>
    </row>
    <row r="13" spans="1:8" ht="15.75" x14ac:dyDescent="0.25">
      <c r="A13" s="10" t="s">
        <v>5</v>
      </c>
      <c r="B13" s="10" t="s">
        <v>6</v>
      </c>
      <c r="C13" s="16">
        <f>C14+C111+C114+C119+C124+C149</f>
        <v>18112635.840000004</v>
      </c>
      <c r="D13" s="16">
        <f>D14+D111+D114+D119+D124+D149</f>
        <v>8284883.03663</v>
      </c>
      <c r="E13" s="9">
        <f t="shared" ref="E13:E62" si="0">D13/C13*100</f>
        <v>45.740902151489387</v>
      </c>
    </row>
    <row r="14" spans="1:8" ht="47.25" x14ac:dyDescent="0.25">
      <c r="A14" s="10" t="s">
        <v>7</v>
      </c>
      <c r="B14" s="10" t="s">
        <v>8</v>
      </c>
      <c r="C14" s="16">
        <f>C15+C22+C67+C103</f>
        <v>17856179.330000002</v>
      </c>
      <c r="D14" s="16">
        <f>D15+D22+D67+D103</f>
        <v>8178785.3395299995</v>
      </c>
      <c r="E14" s="9">
        <f t="shared" si="0"/>
        <v>45.803669353773223</v>
      </c>
      <c r="H14" s="40"/>
    </row>
    <row r="15" spans="1:8" ht="31.5" x14ac:dyDescent="0.25">
      <c r="A15" s="10" t="s">
        <v>64</v>
      </c>
      <c r="B15" s="10" t="s">
        <v>61</v>
      </c>
      <c r="C15" s="9">
        <f>C16+C20+C18</f>
        <v>9637143.3000000007</v>
      </c>
      <c r="D15" s="9">
        <f>D16+D20+D18</f>
        <v>4818575</v>
      </c>
      <c r="E15" s="9">
        <f t="shared" si="0"/>
        <v>50.000034761338455</v>
      </c>
    </row>
    <row r="16" spans="1:8" ht="31.5" x14ac:dyDescent="0.25">
      <c r="A16" s="11" t="s">
        <v>65</v>
      </c>
      <c r="B16" s="11" t="s">
        <v>9</v>
      </c>
      <c r="C16" s="2">
        <f>C17</f>
        <v>9136902</v>
      </c>
      <c r="D16" s="2">
        <f>D17</f>
        <v>4568451</v>
      </c>
      <c r="E16" s="2">
        <f t="shared" si="0"/>
        <v>50</v>
      </c>
    </row>
    <row r="17" spans="1:5" ht="47.25" x14ac:dyDescent="0.25">
      <c r="A17" s="11" t="s">
        <v>66</v>
      </c>
      <c r="B17" s="11" t="s">
        <v>10</v>
      </c>
      <c r="C17" s="2">
        <v>9136902</v>
      </c>
      <c r="D17" s="2">
        <v>4568451</v>
      </c>
      <c r="E17" s="2">
        <f t="shared" si="0"/>
        <v>50</v>
      </c>
    </row>
    <row r="18" spans="1:5" ht="47.25" x14ac:dyDescent="0.25">
      <c r="A18" s="11" t="s">
        <v>186</v>
      </c>
      <c r="B18" s="11" t="s">
        <v>185</v>
      </c>
      <c r="C18" s="2">
        <f>C19</f>
        <v>422383.3</v>
      </c>
      <c r="D18" s="2">
        <f t="shared" ref="D18" si="1">D19</f>
        <v>211194</v>
      </c>
      <c r="E18" s="2">
        <f t="shared" si="0"/>
        <v>50.000556366693473</v>
      </c>
    </row>
    <row r="19" spans="1:5" ht="63" x14ac:dyDescent="0.25">
      <c r="A19" s="11" t="s">
        <v>187</v>
      </c>
      <c r="B19" s="11" t="s">
        <v>184</v>
      </c>
      <c r="C19" s="2">
        <v>422383.3</v>
      </c>
      <c r="D19" s="2">
        <v>211194</v>
      </c>
      <c r="E19" s="2">
        <f t="shared" si="0"/>
        <v>50.000556366693473</v>
      </c>
    </row>
    <row r="20" spans="1:5" ht="47.25" x14ac:dyDescent="0.25">
      <c r="A20" s="11" t="s">
        <v>69</v>
      </c>
      <c r="B20" s="11" t="s">
        <v>67</v>
      </c>
      <c r="C20" s="2">
        <f>C21</f>
        <v>77858</v>
      </c>
      <c r="D20" s="2">
        <f>D21</f>
        <v>38930</v>
      </c>
      <c r="E20" s="2">
        <f t="shared" si="0"/>
        <v>50.001284389529651</v>
      </c>
    </row>
    <row r="21" spans="1:5" ht="63" x14ac:dyDescent="0.25">
      <c r="A21" s="11" t="s">
        <v>70</v>
      </c>
      <c r="B21" s="11" t="s">
        <v>68</v>
      </c>
      <c r="C21" s="2">
        <v>77858</v>
      </c>
      <c r="D21" s="2">
        <v>38930</v>
      </c>
      <c r="E21" s="2">
        <f t="shared" si="0"/>
        <v>50.001284389529651</v>
      </c>
    </row>
    <row r="22" spans="1:5" ht="47.25" x14ac:dyDescent="0.25">
      <c r="A22" s="12" t="s">
        <v>81</v>
      </c>
      <c r="B22" s="12" t="s">
        <v>38</v>
      </c>
      <c r="C22" s="17">
        <f>C28+C34+C37+C36+C42+C49+C55+C51+C53+C23+C31+C38+C40+C41+C45+C47+C57+C58+C61+C63+C65+C33+C43+C60+C44</f>
        <v>3773947.7300000004</v>
      </c>
      <c r="D22" s="17">
        <f>D28+D34+D37+D36+D42+D49+D55+D51+D53+D23+D31+D38+D40+D41+D45+D47+D57+D58+D61+D63+D65+D33+D43+D60+D44</f>
        <v>1890457.61292</v>
      </c>
      <c r="E22" s="4">
        <f t="shared" si="0"/>
        <v>50.092310444373844</v>
      </c>
    </row>
    <row r="23" spans="1:5" ht="31.5" x14ac:dyDescent="0.25">
      <c r="A23" s="13" t="s">
        <v>164</v>
      </c>
      <c r="B23" s="13" t="s">
        <v>166</v>
      </c>
      <c r="C23" s="5">
        <f>SUM(C24:C27)</f>
        <v>90948.6</v>
      </c>
      <c r="D23" s="5">
        <f>SUM(D24:D27)</f>
        <v>12148.805</v>
      </c>
      <c r="E23" s="5">
        <f t="shared" si="0"/>
        <v>13.35788016528017</v>
      </c>
    </row>
    <row r="24" spans="1:5" ht="47.25" x14ac:dyDescent="0.25">
      <c r="A24" s="13" t="s">
        <v>188</v>
      </c>
      <c r="B24" s="13" t="s">
        <v>167</v>
      </c>
      <c r="C24" s="5">
        <v>9718</v>
      </c>
      <c r="D24" s="5">
        <v>2656.5</v>
      </c>
      <c r="E24" s="5">
        <f t="shared" si="0"/>
        <v>27.335871578514098</v>
      </c>
    </row>
    <row r="25" spans="1:5" ht="47.25" x14ac:dyDescent="0.25">
      <c r="A25" s="13" t="s">
        <v>165</v>
      </c>
      <c r="B25" s="13" t="s">
        <v>167</v>
      </c>
      <c r="C25" s="5">
        <v>34742.699999999997</v>
      </c>
      <c r="D25" s="5">
        <v>0</v>
      </c>
      <c r="E25" s="5">
        <f t="shared" si="0"/>
        <v>0</v>
      </c>
    </row>
    <row r="26" spans="1:5" ht="50.25" customHeight="1" x14ac:dyDescent="0.25">
      <c r="A26" s="13" t="s">
        <v>205</v>
      </c>
      <c r="B26" s="13" t="s">
        <v>167</v>
      </c>
      <c r="C26" s="5">
        <v>27503.3</v>
      </c>
      <c r="D26" s="5">
        <v>0</v>
      </c>
      <c r="E26" s="5">
        <f t="shared" si="0"/>
        <v>0</v>
      </c>
    </row>
    <row r="27" spans="1:5" ht="50.25" customHeight="1" x14ac:dyDescent="0.25">
      <c r="A27" s="13" t="s">
        <v>271</v>
      </c>
      <c r="B27" s="13" t="s">
        <v>167</v>
      </c>
      <c r="C27" s="5">
        <v>18984.599999999999</v>
      </c>
      <c r="D27" s="5">
        <v>9492.3050000000003</v>
      </c>
      <c r="E27" s="5">
        <f t="shared" si="0"/>
        <v>50.000026337136418</v>
      </c>
    </row>
    <row r="28" spans="1:5" ht="63" x14ac:dyDescent="0.25">
      <c r="A28" s="13" t="s">
        <v>82</v>
      </c>
      <c r="B28" s="14" t="s">
        <v>48</v>
      </c>
      <c r="C28" s="2">
        <f>C30+C29</f>
        <v>587695.9</v>
      </c>
      <c r="D28" s="2">
        <f>D30+D29</f>
        <v>0</v>
      </c>
      <c r="E28" s="5">
        <f t="shared" si="0"/>
        <v>0</v>
      </c>
    </row>
    <row r="29" spans="1:5" ht="78.75" x14ac:dyDescent="0.25">
      <c r="A29" s="14" t="s">
        <v>272</v>
      </c>
      <c r="B29" s="14" t="s">
        <v>49</v>
      </c>
      <c r="C29" s="2">
        <v>424127.5</v>
      </c>
      <c r="D29" s="2">
        <v>0</v>
      </c>
      <c r="E29" s="5">
        <f t="shared" si="0"/>
        <v>0</v>
      </c>
    </row>
    <row r="30" spans="1:5" ht="78.75" x14ac:dyDescent="0.25">
      <c r="A30" s="14" t="s">
        <v>83</v>
      </c>
      <c r="B30" s="14" t="s">
        <v>49</v>
      </c>
      <c r="C30" s="2">
        <f>161458.2+2110.2</f>
        <v>163568.40000000002</v>
      </c>
      <c r="D30" s="2">
        <v>0</v>
      </c>
      <c r="E30" s="5">
        <f t="shared" si="0"/>
        <v>0</v>
      </c>
    </row>
    <row r="31" spans="1:5" ht="47.25" x14ac:dyDescent="0.25">
      <c r="A31" s="14" t="s">
        <v>149</v>
      </c>
      <c r="B31" s="14" t="s">
        <v>289</v>
      </c>
      <c r="C31" s="2">
        <f>SUM(C32:C32)</f>
        <v>29850.1</v>
      </c>
      <c r="D31" s="2">
        <f>SUM(D32:D32)</f>
        <v>3164.3017300000001</v>
      </c>
      <c r="E31" s="2">
        <f t="shared" si="0"/>
        <v>10.600640299362482</v>
      </c>
    </row>
    <row r="32" spans="1:5" ht="63" x14ac:dyDescent="0.25">
      <c r="A32" s="14" t="s">
        <v>189</v>
      </c>
      <c r="B32" s="14" t="s">
        <v>290</v>
      </c>
      <c r="C32" s="2">
        <v>29850.1</v>
      </c>
      <c r="D32" s="2">
        <v>3164.3017300000001</v>
      </c>
      <c r="E32" s="2">
        <f t="shared" si="0"/>
        <v>10.600640299362482</v>
      </c>
    </row>
    <row r="33" spans="1:5" ht="83.25" customHeight="1" x14ac:dyDescent="0.25">
      <c r="A33" s="14" t="s">
        <v>206</v>
      </c>
      <c r="B33" s="14" t="s">
        <v>207</v>
      </c>
      <c r="C33" s="2">
        <v>614.1</v>
      </c>
      <c r="D33" s="2">
        <v>0</v>
      </c>
      <c r="E33" s="2">
        <f t="shared" si="0"/>
        <v>0</v>
      </c>
    </row>
    <row r="34" spans="1:5" ht="63" x14ac:dyDescent="0.25">
      <c r="A34" s="13" t="s">
        <v>73</v>
      </c>
      <c r="B34" s="13" t="s">
        <v>71</v>
      </c>
      <c r="C34" s="2">
        <f>C35</f>
        <v>6116.6</v>
      </c>
      <c r="D34" s="2">
        <f>D35</f>
        <v>1641.22</v>
      </c>
      <c r="E34" s="2">
        <f t="shared" si="0"/>
        <v>26.832227054245823</v>
      </c>
    </row>
    <row r="35" spans="1:5" ht="78.75" x14ac:dyDescent="0.25">
      <c r="A35" s="13" t="s">
        <v>74</v>
      </c>
      <c r="B35" s="13" t="s">
        <v>72</v>
      </c>
      <c r="C35" s="2">
        <v>6116.6</v>
      </c>
      <c r="D35" s="2">
        <v>1641.22</v>
      </c>
      <c r="E35" s="2">
        <f t="shared" si="0"/>
        <v>26.832227054245823</v>
      </c>
    </row>
    <row r="36" spans="1:5" ht="78.75" x14ac:dyDescent="0.25">
      <c r="A36" s="6" t="s">
        <v>77</v>
      </c>
      <c r="B36" s="6" t="s">
        <v>43</v>
      </c>
      <c r="C36" s="2">
        <v>59020.100000000006</v>
      </c>
      <c r="D36" s="2">
        <v>6108.1026499999998</v>
      </c>
      <c r="E36" s="2">
        <f t="shared" si="0"/>
        <v>10.349190614722779</v>
      </c>
    </row>
    <row r="37" spans="1:5" ht="78.75" x14ac:dyDescent="0.25">
      <c r="A37" s="6" t="s">
        <v>76</v>
      </c>
      <c r="B37" s="6" t="s">
        <v>75</v>
      </c>
      <c r="C37" s="2">
        <v>337560.3</v>
      </c>
      <c r="D37" s="2">
        <v>173407.33515</v>
      </c>
      <c r="E37" s="2">
        <f t="shared" si="0"/>
        <v>51.370772910795495</v>
      </c>
    </row>
    <row r="38" spans="1:5" ht="63" x14ac:dyDescent="0.25">
      <c r="A38" s="6" t="s">
        <v>177</v>
      </c>
      <c r="B38" s="6" t="s">
        <v>179</v>
      </c>
      <c r="C38" s="2">
        <f>C39</f>
        <v>15987.3</v>
      </c>
      <c r="D38" s="2">
        <f>D39</f>
        <v>756.80285000000003</v>
      </c>
      <c r="E38" s="2">
        <f t="shared" si="0"/>
        <v>4.7337752466019909</v>
      </c>
    </row>
    <row r="39" spans="1:5" ht="78.75" x14ac:dyDescent="0.25">
      <c r="A39" s="6" t="s">
        <v>178</v>
      </c>
      <c r="B39" s="6" t="s">
        <v>180</v>
      </c>
      <c r="C39" s="2">
        <v>15987.3</v>
      </c>
      <c r="D39" s="2">
        <v>756.80285000000003</v>
      </c>
      <c r="E39" s="2">
        <f t="shared" si="0"/>
        <v>4.7337752466019909</v>
      </c>
    </row>
    <row r="40" spans="1:5" ht="141.75" x14ac:dyDescent="0.25">
      <c r="A40" s="6" t="s">
        <v>273</v>
      </c>
      <c r="B40" s="6" t="s">
        <v>275</v>
      </c>
      <c r="C40" s="2">
        <v>3922</v>
      </c>
      <c r="D40" s="2">
        <v>0</v>
      </c>
      <c r="E40" s="2">
        <f t="shared" si="0"/>
        <v>0</v>
      </c>
    </row>
    <row r="41" spans="1:5" ht="141.75" x14ac:dyDescent="0.25">
      <c r="A41" s="6" t="s">
        <v>274</v>
      </c>
      <c r="B41" s="6" t="s">
        <v>275</v>
      </c>
      <c r="C41" s="2">
        <v>523.9</v>
      </c>
      <c r="D41" s="2">
        <v>0</v>
      </c>
      <c r="E41" s="2">
        <f t="shared" si="0"/>
        <v>0</v>
      </c>
    </row>
    <row r="42" spans="1:5" ht="66" customHeight="1" x14ac:dyDescent="0.25">
      <c r="A42" s="14" t="s">
        <v>80</v>
      </c>
      <c r="B42" s="14" t="s">
        <v>79</v>
      </c>
      <c r="C42" s="2">
        <v>25918.9</v>
      </c>
      <c r="D42" s="2">
        <v>2222.0070000000001</v>
      </c>
      <c r="E42" s="2">
        <f t="shared" si="0"/>
        <v>8.5729216903495136</v>
      </c>
    </row>
    <row r="43" spans="1:5" ht="96" customHeight="1" x14ac:dyDescent="0.25">
      <c r="A43" s="14" t="s">
        <v>201</v>
      </c>
      <c r="B43" s="14" t="s">
        <v>202</v>
      </c>
      <c r="C43" s="2">
        <v>7496.8</v>
      </c>
      <c r="D43" s="2">
        <v>4168.29349</v>
      </c>
      <c r="E43" s="2">
        <f t="shared" si="0"/>
        <v>55.600969613701842</v>
      </c>
    </row>
    <row r="44" spans="1:5" ht="83.25" customHeight="1" x14ac:dyDescent="0.25">
      <c r="A44" s="6" t="s">
        <v>199</v>
      </c>
      <c r="B44" s="6" t="s">
        <v>200</v>
      </c>
      <c r="C44" s="18">
        <v>20900</v>
      </c>
      <c r="D44" s="2">
        <v>10283.76614</v>
      </c>
      <c r="E44" s="2">
        <f t="shared" si="0"/>
        <v>49.204622679425839</v>
      </c>
    </row>
    <row r="45" spans="1:5" ht="31.5" x14ac:dyDescent="0.25">
      <c r="A45" s="6" t="s">
        <v>171</v>
      </c>
      <c r="B45" s="6" t="s">
        <v>193</v>
      </c>
      <c r="C45" s="2">
        <f>C46</f>
        <v>3022.9</v>
      </c>
      <c r="D45" s="2">
        <f t="shared" ref="D45" si="2">D46</f>
        <v>0</v>
      </c>
      <c r="E45" s="2">
        <f t="shared" si="0"/>
        <v>0</v>
      </c>
    </row>
    <row r="46" spans="1:5" ht="31.5" x14ac:dyDescent="0.25">
      <c r="A46" s="6" t="s">
        <v>172</v>
      </c>
      <c r="B46" s="6" t="s">
        <v>137</v>
      </c>
      <c r="C46" s="2">
        <v>3022.9</v>
      </c>
      <c r="D46" s="2">
        <v>0</v>
      </c>
      <c r="E46" s="2">
        <f t="shared" si="0"/>
        <v>0</v>
      </c>
    </row>
    <row r="47" spans="1:5" ht="63" x14ac:dyDescent="0.25">
      <c r="A47" s="6" t="s">
        <v>181</v>
      </c>
      <c r="B47" s="6" t="s">
        <v>182</v>
      </c>
      <c r="C47" s="2">
        <v>372941.2</v>
      </c>
      <c r="D47" s="2">
        <f>D48</f>
        <v>0</v>
      </c>
      <c r="E47" s="2">
        <f t="shared" si="0"/>
        <v>0</v>
      </c>
    </row>
    <row r="48" spans="1:5" ht="78.75" x14ac:dyDescent="0.25">
      <c r="A48" s="6" t="s">
        <v>198</v>
      </c>
      <c r="B48" s="6" t="s">
        <v>183</v>
      </c>
      <c r="C48" s="2">
        <v>372941.2</v>
      </c>
      <c r="D48" s="2">
        <v>0</v>
      </c>
      <c r="E48" s="2">
        <f t="shared" si="0"/>
        <v>0</v>
      </c>
    </row>
    <row r="49" spans="1:5" ht="94.5" x14ac:dyDescent="0.25">
      <c r="A49" s="6" t="s">
        <v>168</v>
      </c>
      <c r="B49" s="6" t="s">
        <v>169</v>
      </c>
      <c r="C49" s="2">
        <f>SUM(C50:C50)</f>
        <v>218429.3</v>
      </c>
      <c r="D49" s="2">
        <f>SUM(D50:D50)</f>
        <v>23742.5</v>
      </c>
      <c r="E49" s="2">
        <f t="shared" si="0"/>
        <v>10.869649813463671</v>
      </c>
    </row>
    <row r="50" spans="1:5" ht="94.5" x14ac:dyDescent="0.25">
      <c r="A50" s="6" t="s">
        <v>276</v>
      </c>
      <c r="B50" s="6" t="s">
        <v>170</v>
      </c>
      <c r="C50" s="2">
        <v>218429.3</v>
      </c>
      <c r="D50" s="2">
        <v>23742.5</v>
      </c>
      <c r="E50" s="2">
        <f t="shared" si="0"/>
        <v>10.869649813463671</v>
      </c>
    </row>
    <row r="51" spans="1:5" ht="47.25" x14ac:dyDescent="0.25">
      <c r="A51" s="6" t="s">
        <v>140</v>
      </c>
      <c r="B51" s="6" t="s">
        <v>142</v>
      </c>
      <c r="C51" s="2">
        <f>C52</f>
        <v>189620.1</v>
      </c>
      <c r="D51" s="2">
        <f>D52</f>
        <v>189620.1</v>
      </c>
      <c r="E51" s="2">
        <f t="shared" si="0"/>
        <v>100</v>
      </c>
    </row>
    <row r="52" spans="1:5" ht="63" x14ac:dyDescent="0.25">
      <c r="A52" s="6" t="s">
        <v>141</v>
      </c>
      <c r="B52" s="6" t="s">
        <v>78</v>
      </c>
      <c r="C52" s="2">
        <v>189620.1</v>
      </c>
      <c r="D52" s="2">
        <v>189620.1</v>
      </c>
      <c r="E52" s="2">
        <f t="shared" si="0"/>
        <v>100</v>
      </c>
    </row>
    <row r="53" spans="1:5" ht="31.5" x14ac:dyDescent="0.25">
      <c r="A53" s="6" t="s">
        <v>143</v>
      </c>
      <c r="B53" s="6" t="s">
        <v>194</v>
      </c>
      <c r="C53" s="2">
        <f>C54</f>
        <v>415808.9</v>
      </c>
      <c r="D53" s="2">
        <f>D54</f>
        <v>415808.9</v>
      </c>
      <c r="E53" s="2">
        <f t="shared" si="0"/>
        <v>100</v>
      </c>
    </row>
    <row r="54" spans="1:5" ht="47.25" x14ac:dyDescent="0.25">
      <c r="A54" s="6" t="s">
        <v>144</v>
      </c>
      <c r="B54" s="6" t="s">
        <v>195</v>
      </c>
      <c r="C54" s="2">
        <v>415808.9</v>
      </c>
      <c r="D54" s="2">
        <v>415808.9</v>
      </c>
      <c r="E54" s="2">
        <f t="shared" si="0"/>
        <v>100</v>
      </c>
    </row>
    <row r="55" spans="1:5" ht="47.25" x14ac:dyDescent="0.25">
      <c r="A55" s="6" t="s">
        <v>138</v>
      </c>
      <c r="B55" s="6" t="s">
        <v>196</v>
      </c>
      <c r="C55" s="2">
        <f>C56</f>
        <v>311848.80000000005</v>
      </c>
      <c r="D55" s="2">
        <f>D56</f>
        <v>288590.83399999997</v>
      </c>
      <c r="E55" s="2">
        <f t="shared" si="0"/>
        <v>92.541909412510151</v>
      </c>
    </row>
    <row r="56" spans="1:5" ht="63" x14ac:dyDescent="0.25">
      <c r="A56" s="6" t="s">
        <v>139</v>
      </c>
      <c r="B56" s="6" t="s">
        <v>197</v>
      </c>
      <c r="C56" s="2">
        <v>311848.80000000005</v>
      </c>
      <c r="D56" s="2">
        <v>288590.83399999997</v>
      </c>
      <c r="E56" s="2">
        <f t="shared" si="0"/>
        <v>92.541909412510151</v>
      </c>
    </row>
    <row r="57" spans="1:5" ht="63" x14ac:dyDescent="0.25">
      <c r="A57" s="6" t="s">
        <v>158</v>
      </c>
      <c r="B57" s="6" t="s">
        <v>159</v>
      </c>
      <c r="C57" s="2">
        <v>371809.3</v>
      </c>
      <c r="D57" s="2">
        <v>251310.56594999999</v>
      </c>
      <c r="E57" s="2">
        <f t="shared" si="0"/>
        <v>67.591253352188872</v>
      </c>
    </row>
    <row r="58" spans="1:5" ht="63" x14ac:dyDescent="0.25">
      <c r="A58" s="6" t="s">
        <v>160</v>
      </c>
      <c r="B58" s="6" t="s">
        <v>162</v>
      </c>
      <c r="C58" s="2">
        <f>C59</f>
        <v>214542.6</v>
      </c>
      <c r="D58" s="2">
        <f>D59</f>
        <v>214542.6</v>
      </c>
      <c r="E58" s="2">
        <f t="shared" si="0"/>
        <v>100</v>
      </c>
    </row>
    <row r="59" spans="1:5" ht="78.75" x14ac:dyDescent="0.25">
      <c r="A59" s="6" t="s">
        <v>161</v>
      </c>
      <c r="B59" s="6" t="s">
        <v>163</v>
      </c>
      <c r="C59" s="2">
        <v>214542.6</v>
      </c>
      <c r="D59" s="2">
        <v>214542.6</v>
      </c>
      <c r="E59" s="2">
        <f t="shared" si="0"/>
        <v>100</v>
      </c>
    </row>
    <row r="60" spans="1:5" ht="83.25" customHeight="1" x14ac:dyDescent="0.25">
      <c r="A60" s="6" t="s">
        <v>203</v>
      </c>
      <c r="B60" s="6" t="s">
        <v>204</v>
      </c>
      <c r="C60" s="2">
        <v>168496.6</v>
      </c>
      <c r="D60" s="2">
        <v>0</v>
      </c>
      <c r="E60" s="2">
        <f t="shared" si="0"/>
        <v>0</v>
      </c>
    </row>
    <row r="61" spans="1:5" ht="63" x14ac:dyDescent="0.25">
      <c r="A61" s="6" t="s">
        <v>154</v>
      </c>
      <c r="B61" s="6" t="s">
        <v>156</v>
      </c>
      <c r="C61" s="2">
        <f>C62</f>
        <v>286565</v>
      </c>
      <c r="D61" s="2">
        <f>D62</f>
        <v>286565</v>
      </c>
      <c r="E61" s="2">
        <f t="shared" si="0"/>
        <v>100</v>
      </c>
    </row>
    <row r="62" spans="1:5" ht="78.75" x14ac:dyDescent="0.25">
      <c r="A62" s="6" t="s">
        <v>155</v>
      </c>
      <c r="B62" s="6" t="s">
        <v>157</v>
      </c>
      <c r="C62" s="2">
        <v>286565</v>
      </c>
      <c r="D62" s="2">
        <v>286565</v>
      </c>
      <c r="E62" s="2">
        <f t="shared" si="0"/>
        <v>100</v>
      </c>
    </row>
    <row r="63" spans="1:5" ht="94.5" x14ac:dyDescent="0.25">
      <c r="A63" s="6" t="s">
        <v>173</v>
      </c>
      <c r="B63" s="6" t="s">
        <v>175</v>
      </c>
      <c r="C63" s="2">
        <f>C64</f>
        <v>28345.5</v>
      </c>
      <c r="D63" s="2">
        <f>D64</f>
        <v>413.55</v>
      </c>
      <c r="E63" s="2">
        <f t="shared" ref="E63:E170" si="3">D63/C63*100</f>
        <v>1.4589617399587236</v>
      </c>
    </row>
    <row r="64" spans="1:5" ht="94.5" x14ac:dyDescent="0.25">
      <c r="A64" s="6" t="s">
        <v>174</v>
      </c>
      <c r="B64" s="6" t="s">
        <v>176</v>
      </c>
      <c r="C64" s="2">
        <v>28345.5</v>
      </c>
      <c r="D64" s="2">
        <v>413.55</v>
      </c>
      <c r="E64" s="2">
        <f t="shared" si="3"/>
        <v>1.4589617399587236</v>
      </c>
    </row>
    <row r="65" spans="1:6" ht="47.25" x14ac:dyDescent="0.25">
      <c r="A65" s="6" t="s">
        <v>152</v>
      </c>
      <c r="B65" s="6" t="s">
        <v>150</v>
      </c>
      <c r="C65" s="18">
        <f>C66</f>
        <v>5962.93</v>
      </c>
      <c r="D65" s="18">
        <f>D66</f>
        <v>5962.9289600000002</v>
      </c>
      <c r="E65" s="2">
        <f t="shared" si="3"/>
        <v>99.999982558909792</v>
      </c>
    </row>
    <row r="66" spans="1:6" ht="47.25" x14ac:dyDescent="0.25">
      <c r="A66" s="6" t="s">
        <v>153</v>
      </c>
      <c r="B66" s="6" t="s">
        <v>151</v>
      </c>
      <c r="C66" s="18">
        <v>5962.93</v>
      </c>
      <c r="D66" s="18">
        <v>5962.9289600000002</v>
      </c>
      <c r="E66" s="2">
        <f t="shared" si="3"/>
        <v>99.999982558909792</v>
      </c>
    </row>
    <row r="67" spans="1:6" s="7" customFormat="1" ht="31.5" x14ac:dyDescent="0.25">
      <c r="A67" s="3" t="s">
        <v>84</v>
      </c>
      <c r="B67" s="3" t="s">
        <v>62</v>
      </c>
      <c r="C67" s="4">
        <f>C68+C70+C72+C74+C76+C78+C80+C82+C84+C86+C88+C90+C92+C94+C96+C98+C100+C102</f>
        <v>3028192.8</v>
      </c>
      <c r="D67" s="4">
        <f>D68+D70+D72+D74+D76+D78+D80+D82+D84+D86+D88+D90+D92+D94+D96+D98+D100+D102</f>
        <v>1309017.1266099999</v>
      </c>
      <c r="E67" s="4">
        <f t="shared" si="3"/>
        <v>43.227667888583582</v>
      </c>
      <c r="F67" s="20"/>
    </row>
    <row r="68" spans="1:6" ht="47.25" x14ac:dyDescent="0.25">
      <c r="A68" s="6" t="s">
        <v>97</v>
      </c>
      <c r="B68" s="6" t="s">
        <v>13</v>
      </c>
      <c r="C68" s="2">
        <f>C69</f>
        <v>26414</v>
      </c>
      <c r="D68" s="2">
        <f>D69</f>
        <v>13603.5</v>
      </c>
      <c r="E68" s="2">
        <f t="shared" si="3"/>
        <v>51.501097902627393</v>
      </c>
    </row>
    <row r="69" spans="1:6" ht="63" x14ac:dyDescent="0.25">
      <c r="A69" s="6" t="s">
        <v>98</v>
      </c>
      <c r="B69" s="6" t="s">
        <v>14</v>
      </c>
      <c r="C69" s="2">
        <v>26414</v>
      </c>
      <c r="D69" s="2">
        <v>13603.5</v>
      </c>
      <c r="E69" s="2">
        <f t="shared" si="3"/>
        <v>51.501097902627393</v>
      </c>
    </row>
    <row r="70" spans="1:6" ht="78.75" x14ac:dyDescent="0.25">
      <c r="A70" s="6" t="s">
        <v>277</v>
      </c>
      <c r="B70" s="6" t="s">
        <v>280</v>
      </c>
      <c r="C70" s="2">
        <f>C71</f>
        <v>250.6</v>
      </c>
      <c r="D70" s="2">
        <f>D71</f>
        <v>250.6</v>
      </c>
      <c r="E70" s="2">
        <f t="shared" si="3"/>
        <v>100</v>
      </c>
    </row>
    <row r="71" spans="1:6" ht="78.75" x14ac:dyDescent="0.25">
      <c r="A71" s="6" t="s">
        <v>278</v>
      </c>
      <c r="B71" s="6" t="s">
        <v>279</v>
      </c>
      <c r="C71" s="2">
        <v>250.6</v>
      </c>
      <c r="D71" s="2">
        <v>250.6</v>
      </c>
      <c r="E71" s="2">
        <f t="shared" si="3"/>
        <v>100</v>
      </c>
    </row>
    <row r="72" spans="1:6" ht="47.25" x14ac:dyDescent="0.25">
      <c r="A72" s="6" t="s">
        <v>101</v>
      </c>
      <c r="B72" s="6" t="s">
        <v>44</v>
      </c>
      <c r="C72" s="2">
        <f>C73</f>
        <v>11427.1</v>
      </c>
      <c r="D72" s="2">
        <f>D73</f>
        <v>0</v>
      </c>
      <c r="E72" s="2">
        <f t="shared" si="3"/>
        <v>0</v>
      </c>
    </row>
    <row r="73" spans="1:6" ht="47.25" x14ac:dyDescent="0.25">
      <c r="A73" s="6" t="s">
        <v>102</v>
      </c>
      <c r="B73" s="6" t="s">
        <v>45</v>
      </c>
      <c r="C73" s="2">
        <v>11427.1</v>
      </c>
      <c r="D73" s="2">
        <v>0</v>
      </c>
      <c r="E73" s="2">
        <f t="shared" si="3"/>
        <v>0</v>
      </c>
    </row>
    <row r="74" spans="1:6" ht="47.25" x14ac:dyDescent="0.25">
      <c r="A74" s="6" t="s">
        <v>99</v>
      </c>
      <c r="B74" s="6" t="s">
        <v>46</v>
      </c>
      <c r="C74" s="2">
        <f>C75</f>
        <v>331087.8</v>
      </c>
      <c r="D74" s="2">
        <f>D75</f>
        <v>125707.78864</v>
      </c>
      <c r="E74" s="2">
        <f t="shared" si="3"/>
        <v>37.968112579201048</v>
      </c>
    </row>
    <row r="75" spans="1:6" ht="47.25" x14ac:dyDescent="0.25">
      <c r="A75" s="6" t="s">
        <v>100</v>
      </c>
      <c r="B75" s="6" t="s">
        <v>47</v>
      </c>
      <c r="C75" s="2">
        <v>331087.8</v>
      </c>
      <c r="D75" s="2">
        <v>125707.78864</v>
      </c>
      <c r="E75" s="2">
        <f t="shared" si="3"/>
        <v>37.968112579201048</v>
      </c>
    </row>
    <row r="76" spans="1:6" ht="141.75" x14ac:dyDescent="0.25">
      <c r="A76" s="13" t="s">
        <v>110</v>
      </c>
      <c r="B76" s="6" t="s">
        <v>147</v>
      </c>
      <c r="C76" s="2">
        <f>C77</f>
        <v>35423</v>
      </c>
      <c r="D76" s="2">
        <f>D77</f>
        <v>28427.328000000001</v>
      </c>
      <c r="E76" s="2">
        <f t="shared" si="3"/>
        <v>80.251045930610047</v>
      </c>
    </row>
    <row r="77" spans="1:6" ht="157.5" x14ac:dyDescent="0.25">
      <c r="A77" s="13" t="s">
        <v>111</v>
      </c>
      <c r="B77" s="6" t="s">
        <v>148</v>
      </c>
      <c r="C77" s="2">
        <v>35423</v>
      </c>
      <c r="D77" s="2">
        <v>28427.328000000001</v>
      </c>
      <c r="E77" s="2">
        <f t="shared" si="3"/>
        <v>80.251045930610047</v>
      </c>
    </row>
    <row r="78" spans="1:6" ht="110.25" x14ac:dyDescent="0.25">
      <c r="A78" s="13" t="s">
        <v>112</v>
      </c>
      <c r="B78" s="6" t="s">
        <v>114</v>
      </c>
      <c r="C78" s="2">
        <f>C79</f>
        <v>52873.5</v>
      </c>
      <c r="D78" s="2">
        <f>D79</f>
        <v>14805.9</v>
      </c>
      <c r="E78" s="2">
        <f t="shared" si="3"/>
        <v>28.002496524724108</v>
      </c>
    </row>
    <row r="79" spans="1:6" ht="110.25" x14ac:dyDescent="0.25">
      <c r="A79" s="13" t="s">
        <v>113</v>
      </c>
      <c r="B79" s="6" t="s">
        <v>115</v>
      </c>
      <c r="C79" s="2">
        <v>52873.5</v>
      </c>
      <c r="D79" s="2">
        <v>14805.9</v>
      </c>
      <c r="E79" s="2">
        <f t="shared" si="3"/>
        <v>28.002496524724108</v>
      </c>
    </row>
    <row r="80" spans="1:6" ht="78.75" x14ac:dyDescent="0.25">
      <c r="A80" s="13" t="s">
        <v>120</v>
      </c>
      <c r="B80" s="13" t="s">
        <v>51</v>
      </c>
      <c r="C80" s="2">
        <f>C81</f>
        <v>38648.400000000001</v>
      </c>
      <c r="D80" s="2">
        <f>D81</f>
        <v>17501.282279999999</v>
      </c>
      <c r="E80" s="2">
        <f t="shared" si="3"/>
        <v>45.283329400440898</v>
      </c>
    </row>
    <row r="81" spans="1:5" ht="94.5" x14ac:dyDescent="0.25">
      <c r="A81" s="13" t="s">
        <v>121</v>
      </c>
      <c r="B81" s="13" t="s">
        <v>50</v>
      </c>
      <c r="C81" s="2">
        <v>38648.400000000001</v>
      </c>
      <c r="D81" s="2">
        <v>17501.282279999999</v>
      </c>
      <c r="E81" s="2">
        <f t="shared" si="3"/>
        <v>45.283329400440898</v>
      </c>
    </row>
    <row r="82" spans="1:5" ht="78.75" x14ac:dyDescent="0.25">
      <c r="A82" s="6" t="s">
        <v>87</v>
      </c>
      <c r="B82" s="6" t="s">
        <v>39</v>
      </c>
      <c r="C82" s="2">
        <f>C83</f>
        <v>136553.5</v>
      </c>
      <c r="D82" s="2">
        <f>D83</f>
        <v>137854.34581</v>
      </c>
      <c r="E82" s="2">
        <f t="shared" si="3"/>
        <v>100.95262721936824</v>
      </c>
    </row>
    <row r="83" spans="1:5" ht="94.5" x14ac:dyDescent="0.25">
      <c r="A83" s="6" t="s">
        <v>88</v>
      </c>
      <c r="B83" s="6" t="s">
        <v>40</v>
      </c>
      <c r="C83" s="2">
        <v>136553.5</v>
      </c>
      <c r="D83" s="2">
        <v>137854.34581</v>
      </c>
      <c r="E83" s="2">
        <f t="shared" si="3"/>
        <v>100.95262721936824</v>
      </c>
    </row>
    <row r="84" spans="1:5" ht="78.75" x14ac:dyDescent="0.25">
      <c r="A84" s="6" t="s">
        <v>91</v>
      </c>
      <c r="B84" s="6" t="s">
        <v>89</v>
      </c>
      <c r="C84" s="2">
        <f>C85</f>
        <v>85.6</v>
      </c>
      <c r="D84" s="2">
        <f>D85</f>
        <v>29.749939999999999</v>
      </c>
      <c r="E84" s="2">
        <f t="shared" si="3"/>
        <v>34.754602803738315</v>
      </c>
    </row>
    <row r="85" spans="1:5" ht="78.75" x14ac:dyDescent="0.25">
      <c r="A85" s="6" t="s">
        <v>92</v>
      </c>
      <c r="B85" s="6" t="s">
        <v>90</v>
      </c>
      <c r="C85" s="2">
        <v>85.6</v>
      </c>
      <c r="D85" s="2">
        <v>29.749939999999999</v>
      </c>
      <c r="E85" s="2">
        <f t="shared" si="3"/>
        <v>34.754602803738315</v>
      </c>
    </row>
    <row r="86" spans="1:5" ht="47.25" x14ac:dyDescent="0.25">
      <c r="A86" s="6" t="s">
        <v>85</v>
      </c>
      <c r="B86" s="6" t="s">
        <v>11</v>
      </c>
      <c r="C86" s="2">
        <f>C87</f>
        <v>1042797.2</v>
      </c>
      <c r="D86" s="2">
        <f>D87</f>
        <v>363639.83661</v>
      </c>
      <c r="E86" s="2">
        <f t="shared" si="3"/>
        <v>34.87157777274431</v>
      </c>
    </row>
    <row r="87" spans="1:5" ht="47.25" x14ac:dyDescent="0.25">
      <c r="A87" s="6" t="s">
        <v>86</v>
      </c>
      <c r="B87" s="6" t="s">
        <v>12</v>
      </c>
      <c r="C87" s="2">
        <v>1042797.2</v>
      </c>
      <c r="D87" s="2">
        <v>363639.83661</v>
      </c>
      <c r="E87" s="2">
        <f t="shared" si="3"/>
        <v>34.87157777274431</v>
      </c>
    </row>
    <row r="88" spans="1:5" ht="63" x14ac:dyDescent="0.25">
      <c r="A88" s="13" t="s">
        <v>103</v>
      </c>
      <c r="B88" s="13" t="s">
        <v>15</v>
      </c>
      <c r="C88" s="2">
        <f>C89</f>
        <v>8341.2999999999993</v>
      </c>
      <c r="D88" s="2">
        <f>D89</f>
        <v>4327.2784199999996</v>
      </c>
      <c r="E88" s="2">
        <f t="shared" si="3"/>
        <v>51.877745914905347</v>
      </c>
    </row>
    <row r="89" spans="1:5" ht="63" x14ac:dyDescent="0.25">
      <c r="A89" s="13" t="s">
        <v>104</v>
      </c>
      <c r="B89" s="13" t="s">
        <v>16</v>
      </c>
      <c r="C89" s="2">
        <v>8341.2999999999993</v>
      </c>
      <c r="D89" s="2">
        <v>4327.2784199999996</v>
      </c>
      <c r="E89" s="2">
        <f t="shared" si="3"/>
        <v>51.877745914905347</v>
      </c>
    </row>
    <row r="90" spans="1:5" ht="94.5" x14ac:dyDescent="0.25">
      <c r="A90" s="13" t="s">
        <v>108</v>
      </c>
      <c r="B90" s="13" t="s">
        <v>19</v>
      </c>
      <c r="C90" s="2">
        <f>C91</f>
        <v>9855.7999999999993</v>
      </c>
      <c r="D90" s="2">
        <f>D91</f>
        <v>3297.3534</v>
      </c>
      <c r="E90" s="2">
        <f t="shared" si="3"/>
        <v>33.455969074047772</v>
      </c>
    </row>
    <row r="91" spans="1:5" ht="110.25" x14ac:dyDescent="0.25">
      <c r="A91" s="13" t="s">
        <v>109</v>
      </c>
      <c r="B91" s="6" t="s">
        <v>107</v>
      </c>
      <c r="C91" s="2">
        <v>9855.7999999999993</v>
      </c>
      <c r="D91" s="2">
        <v>3297.3534</v>
      </c>
      <c r="E91" s="2">
        <f t="shared" si="3"/>
        <v>33.455969074047772</v>
      </c>
    </row>
    <row r="92" spans="1:5" ht="78.75" x14ac:dyDescent="0.25">
      <c r="A92" s="6" t="s">
        <v>95</v>
      </c>
      <c r="B92" s="6" t="s">
        <v>93</v>
      </c>
      <c r="C92" s="2">
        <f>C93</f>
        <v>210.2</v>
      </c>
      <c r="D92" s="2">
        <f>D93</f>
        <v>104.45995000000001</v>
      </c>
      <c r="E92" s="2">
        <f t="shared" si="3"/>
        <v>49.695504281636545</v>
      </c>
    </row>
    <row r="93" spans="1:5" ht="78.75" x14ac:dyDescent="0.25">
      <c r="A93" s="6" t="s">
        <v>96</v>
      </c>
      <c r="B93" s="6" t="s">
        <v>94</v>
      </c>
      <c r="C93" s="2">
        <v>210.2</v>
      </c>
      <c r="D93" s="2">
        <v>104.45995000000001</v>
      </c>
      <c r="E93" s="2">
        <f t="shared" si="3"/>
        <v>49.695504281636545</v>
      </c>
    </row>
    <row r="94" spans="1:5" ht="47.25" x14ac:dyDescent="0.25">
      <c r="A94" s="13" t="s">
        <v>105</v>
      </c>
      <c r="B94" s="13" t="s">
        <v>17</v>
      </c>
      <c r="C94" s="2">
        <f>C95</f>
        <v>437198.6</v>
      </c>
      <c r="D94" s="2">
        <f>D95</f>
        <v>182314.80449000001</v>
      </c>
      <c r="E94" s="2">
        <f t="shared" si="3"/>
        <v>41.700683508593123</v>
      </c>
    </row>
    <row r="95" spans="1:5" ht="63" x14ac:dyDescent="0.25">
      <c r="A95" s="13" t="s">
        <v>106</v>
      </c>
      <c r="B95" s="13" t="s">
        <v>18</v>
      </c>
      <c r="C95" s="2">
        <v>437198.6</v>
      </c>
      <c r="D95" s="2">
        <v>182314.80449000001</v>
      </c>
      <c r="E95" s="2">
        <f t="shared" si="3"/>
        <v>41.700683508593123</v>
      </c>
    </row>
    <row r="96" spans="1:5" ht="110.25" x14ac:dyDescent="0.25">
      <c r="A96" s="13" t="s">
        <v>118</v>
      </c>
      <c r="B96" s="13" t="s">
        <v>41</v>
      </c>
      <c r="C96" s="2">
        <f>C97</f>
        <v>510203.8</v>
      </c>
      <c r="D96" s="2">
        <f>D97</f>
        <v>246990.52725000001</v>
      </c>
      <c r="E96" s="2">
        <f t="shared" si="3"/>
        <v>48.410170063413879</v>
      </c>
    </row>
    <row r="97" spans="1:6" ht="126" x14ac:dyDescent="0.25">
      <c r="A97" s="13" t="s">
        <v>119</v>
      </c>
      <c r="B97" s="13" t="s">
        <v>42</v>
      </c>
      <c r="C97" s="2">
        <v>510203.8</v>
      </c>
      <c r="D97" s="2">
        <v>246990.52725000001</v>
      </c>
      <c r="E97" s="2">
        <f t="shared" si="3"/>
        <v>48.410170063413879</v>
      </c>
    </row>
    <row r="98" spans="1:6" ht="126" x14ac:dyDescent="0.25">
      <c r="A98" s="13" t="s">
        <v>122</v>
      </c>
      <c r="B98" s="13" t="s">
        <v>57</v>
      </c>
      <c r="C98" s="2">
        <f>C99</f>
        <v>246935.4</v>
      </c>
      <c r="D98" s="2">
        <f>D99</f>
        <v>125872.60077</v>
      </c>
      <c r="E98" s="2">
        <f t="shared" si="3"/>
        <v>50.973898748417604</v>
      </c>
    </row>
    <row r="99" spans="1:6" ht="141.75" x14ac:dyDescent="0.25">
      <c r="A99" s="13" t="s">
        <v>123</v>
      </c>
      <c r="B99" s="13" t="s">
        <v>58</v>
      </c>
      <c r="C99" s="2">
        <v>246935.4</v>
      </c>
      <c r="D99" s="2">
        <v>125872.60077</v>
      </c>
      <c r="E99" s="2">
        <f t="shared" si="3"/>
        <v>50.973898748417604</v>
      </c>
    </row>
    <row r="100" spans="1:6" ht="47.25" x14ac:dyDescent="0.25">
      <c r="A100" s="13" t="s">
        <v>116</v>
      </c>
      <c r="B100" s="6" t="s">
        <v>55</v>
      </c>
      <c r="C100" s="2">
        <f>C101</f>
        <v>8377</v>
      </c>
      <c r="D100" s="2">
        <f>D101</f>
        <v>3773.4</v>
      </c>
      <c r="E100" s="2">
        <f t="shared" si="3"/>
        <v>45.044765429151248</v>
      </c>
    </row>
    <row r="101" spans="1:6" ht="63" x14ac:dyDescent="0.25">
      <c r="A101" s="13" t="s">
        <v>117</v>
      </c>
      <c r="B101" s="6" t="s">
        <v>56</v>
      </c>
      <c r="C101" s="2">
        <v>8377</v>
      </c>
      <c r="D101" s="2">
        <v>3773.4</v>
      </c>
      <c r="E101" s="2">
        <f t="shared" si="3"/>
        <v>45.044765429151248</v>
      </c>
    </row>
    <row r="102" spans="1:6" ht="31.5" x14ac:dyDescent="0.25">
      <c r="A102" s="11" t="s">
        <v>145</v>
      </c>
      <c r="B102" s="11" t="s">
        <v>146</v>
      </c>
      <c r="C102" s="15">
        <f>79803.9+51706.1</f>
        <v>131510</v>
      </c>
      <c r="D102" s="15">
        <v>40516.371050000002</v>
      </c>
      <c r="E102" s="15">
        <f t="shared" si="3"/>
        <v>30.808585696905176</v>
      </c>
    </row>
    <row r="103" spans="1:6" s="7" customFormat="1" ht="15.75" x14ac:dyDescent="0.25">
      <c r="A103" s="12" t="s">
        <v>124</v>
      </c>
      <c r="B103" s="12" t="s">
        <v>20</v>
      </c>
      <c r="C103" s="4">
        <f>C104+C106+C108+C110</f>
        <v>1416895.5</v>
      </c>
      <c r="D103" s="4">
        <f>D104+D106+D108+D110</f>
        <v>160735.59999999998</v>
      </c>
      <c r="E103" s="4">
        <f t="shared" si="3"/>
        <v>11.344209929384345</v>
      </c>
      <c r="F103" s="20"/>
    </row>
    <row r="104" spans="1:6" ht="63" x14ac:dyDescent="0.25">
      <c r="A104" s="6" t="s">
        <v>125</v>
      </c>
      <c r="B104" s="6" t="s">
        <v>127</v>
      </c>
      <c r="C104" s="2">
        <f>C105</f>
        <v>9200</v>
      </c>
      <c r="D104" s="2">
        <f>D105</f>
        <v>3131.8310000000001</v>
      </c>
      <c r="E104" s="2">
        <f t="shared" si="3"/>
        <v>34.041641304347827</v>
      </c>
    </row>
    <row r="105" spans="1:6" ht="78.75" x14ac:dyDescent="0.25">
      <c r="A105" s="6" t="s">
        <v>126</v>
      </c>
      <c r="B105" s="6" t="s">
        <v>128</v>
      </c>
      <c r="C105" s="2">
        <v>9200</v>
      </c>
      <c r="D105" s="2">
        <v>3131.8310000000001</v>
      </c>
      <c r="E105" s="2">
        <f t="shared" si="3"/>
        <v>34.041641304347827</v>
      </c>
    </row>
    <row r="106" spans="1:6" ht="63" x14ac:dyDescent="0.25">
      <c r="A106" s="6" t="s">
        <v>130</v>
      </c>
      <c r="B106" s="6" t="s">
        <v>129</v>
      </c>
      <c r="C106" s="2">
        <f>C107</f>
        <v>3000</v>
      </c>
      <c r="D106" s="2">
        <f>D107</f>
        <v>2222.7809999999999</v>
      </c>
      <c r="E106" s="2">
        <f t="shared" si="3"/>
        <v>74.092699999999994</v>
      </c>
    </row>
    <row r="107" spans="1:6" ht="63" x14ac:dyDescent="0.25">
      <c r="A107" s="6" t="s">
        <v>131</v>
      </c>
      <c r="B107" s="6" t="s">
        <v>132</v>
      </c>
      <c r="C107" s="2">
        <v>3000</v>
      </c>
      <c r="D107" s="2">
        <v>2222.7809999999999</v>
      </c>
      <c r="E107" s="2">
        <f t="shared" si="3"/>
        <v>74.092699999999994</v>
      </c>
    </row>
    <row r="108" spans="1:6" ht="47.25" x14ac:dyDescent="0.25">
      <c r="A108" s="6" t="s">
        <v>133</v>
      </c>
      <c r="B108" s="6" t="s">
        <v>135</v>
      </c>
      <c r="C108" s="2">
        <f>C109</f>
        <v>95695.5</v>
      </c>
      <c r="D108" s="2">
        <f>D109</f>
        <v>49543.504999999997</v>
      </c>
      <c r="E108" s="2">
        <f t="shared" si="3"/>
        <v>51.772032122722592</v>
      </c>
    </row>
    <row r="109" spans="1:6" ht="63" x14ac:dyDescent="0.25">
      <c r="A109" s="6" t="s">
        <v>134</v>
      </c>
      <c r="B109" s="6" t="s">
        <v>136</v>
      </c>
      <c r="C109" s="2">
        <v>95695.5</v>
      </c>
      <c r="D109" s="2">
        <v>49543.504999999997</v>
      </c>
      <c r="E109" s="2">
        <f t="shared" si="3"/>
        <v>51.772032122722592</v>
      </c>
    </row>
    <row r="110" spans="1:6" ht="47.25" x14ac:dyDescent="0.25">
      <c r="A110" s="6" t="s">
        <v>192</v>
      </c>
      <c r="B110" s="6" t="s">
        <v>191</v>
      </c>
      <c r="C110" s="2">
        <v>1309000</v>
      </c>
      <c r="D110" s="2">
        <v>105837.48299999999</v>
      </c>
      <c r="E110" s="2">
        <f t="shared" si="3"/>
        <v>8.0853692131398009</v>
      </c>
    </row>
    <row r="111" spans="1:6" ht="47.25" x14ac:dyDescent="0.25">
      <c r="A111" s="3" t="s">
        <v>21</v>
      </c>
      <c r="B111" s="3" t="s">
        <v>22</v>
      </c>
      <c r="C111" s="4">
        <f t="shared" ref="C111:D112" si="4">C112</f>
        <v>29522.5</v>
      </c>
      <c r="D111" s="4">
        <f t="shared" si="4"/>
        <v>0</v>
      </c>
      <c r="E111" s="4">
        <f t="shared" si="3"/>
        <v>0</v>
      </c>
    </row>
    <row r="112" spans="1:6" ht="47.25" x14ac:dyDescent="0.25">
      <c r="A112" s="6" t="s">
        <v>23</v>
      </c>
      <c r="B112" s="6" t="s">
        <v>24</v>
      </c>
      <c r="C112" s="5">
        <f t="shared" si="4"/>
        <v>29522.5</v>
      </c>
      <c r="D112" s="5">
        <f t="shared" si="4"/>
        <v>0</v>
      </c>
      <c r="E112" s="5">
        <f t="shared" si="3"/>
        <v>0</v>
      </c>
    </row>
    <row r="113" spans="1:6" ht="94.5" x14ac:dyDescent="0.25">
      <c r="A113" s="6" t="s">
        <v>53</v>
      </c>
      <c r="B113" s="6" t="s">
        <v>52</v>
      </c>
      <c r="C113" s="2">
        <v>29522.5</v>
      </c>
      <c r="D113" s="2">
        <v>0</v>
      </c>
      <c r="E113" s="2">
        <f t="shared" si="3"/>
        <v>0</v>
      </c>
    </row>
    <row r="114" spans="1:6" ht="31.5" x14ac:dyDescent="0.25">
      <c r="A114" s="3" t="s">
        <v>25</v>
      </c>
      <c r="B114" s="3" t="s">
        <v>26</v>
      </c>
      <c r="C114" s="4">
        <f>C115</f>
        <v>198142.2</v>
      </c>
      <c r="D114" s="4">
        <f>D115</f>
        <v>0</v>
      </c>
      <c r="E114" s="4">
        <f t="shared" si="3"/>
        <v>0</v>
      </c>
    </row>
    <row r="115" spans="1:6" ht="47.25" x14ac:dyDescent="0.25">
      <c r="A115" s="6" t="s">
        <v>27</v>
      </c>
      <c r="B115" s="6" t="s">
        <v>28</v>
      </c>
      <c r="C115" s="2">
        <f>C116</f>
        <v>198142.2</v>
      </c>
      <c r="D115" s="2">
        <f>D116</f>
        <v>0</v>
      </c>
      <c r="E115" s="2">
        <f t="shared" si="3"/>
        <v>0</v>
      </c>
    </row>
    <row r="116" spans="1:6" ht="157.5" x14ac:dyDescent="0.25">
      <c r="A116" s="6" t="s">
        <v>60</v>
      </c>
      <c r="B116" s="6" t="s">
        <v>63</v>
      </c>
      <c r="C116" s="2">
        <f>C117+C118</f>
        <v>198142.2</v>
      </c>
      <c r="D116" s="2">
        <f>D117+D118</f>
        <v>0</v>
      </c>
      <c r="E116" s="2">
        <f t="shared" si="3"/>
        <v>0</v>
      </c>
    </row>
    <row r="117" spans="1:6" ht="157.5" x14ac:dyDescent="0.25">
      <c r="A117" s="6" t="s">
        <v>54</v>
      </c>
      <c r="B117" s="6" t="s">
        <v>63</v>
      </c>
      <c r="C117" s="2">
        <v>70317.7</v>
      </c>
      <c r="D117" s="2">
        <v>0</v>
      </c>
      <c r="E117" s="2">
        <f t="shared" si="3"/>
        <v>0</v>
      </c>
    </row>
    <row r="118" spans="1:6" ht="157.5" x14ac:dyDescent="0.25">
      <c r="A118" s="6" t="s">
        <v>59</v>
      </c>
      <c r="B118" s="6" t="s">
        <v>63</v>
      </c>
      <c r="C118" s="2">
        <v>127824.5</v>
      </c>
      <c r="D118" s="2">
        <v>0</v>
      </c>
      <c r="E118" s="2">
        <f t="shared" si="3"/>
        <v>0</v>
      </c>
    </row>
    <row r="119" spans="1:6" s="7" customFormat="1" ht="33.75" customHeight="1" x14ac:dyDescent="0.25">
      <c r="A119" s="3" t="s">
        <v>29</v>
      </c>
      <c r="B119" s="3" t="s">
        <v>30</v>
      </c>
      <c r="C119" s="4">
        <f t="shared" ref="C119:D120" si="5">C120</f>
        <v>3206.3</v>
      </c>
      <c r="D119" s="4">
        <f t="shared" si="5"/>
        <v>2552.75567</v>
      </c>
      <c r="E119" s="4">
        <f t="shared" si="3"/>
        <v>79.616868976702122</v>
      </c>
      <c r="F119" s="20"/>
    </row>
    <row r="120" spans="1:6" ht="31.5" x14ac:dyDescent="0.25">
      <c r="A120" s="6" t="s">
        <v>31</v>
      </c>
      <c r="B120" s="6" t="s">
        <v>32</v>
      </c>
      <c r="C120" s="2">
        <f t="shared" si="5"/>
        <v>3206.3</v>
      </c>
      <c r="D120" s="2">
        <f t="shared" si="5"/>
        <v>2552.75567</v>
      </c>
      <c r="E120" s="2">
        <f t="shared" si="3"/>
        <v>79.616868976702122</v>
      </c>
    </row>
    <row r="121" spans="1:6" ht="31.5" x14ac:dyDescent="0.25">
      <c r="A121" s="6" t="s">
        <v>33</v>
      </c>
      <c r="B121" s="6" t="s">
        <v>32</v>
      </c>
      <c r="C121" s="2">
        <f>SUM(C122:C123)</f>
        <v>3206.3</v>
      </c>
      <c r="D121" s="2">
        <f>SUM(D122:D123)</f>
        <v>2552.75567</v>
      </c>
      <c r="E121" s="2">
        <f t="shared" si="3"/>
        <v>79.616868976702122</v>
      </c>
    </row>
    <row r="122" spans="1:6" ht="31.5" x14ac:dyDescent="0.25">
      <c r="A122" s="6" t="s">
        <v>190</v>
      </c>
      <c r="B122" s="6" t="s">
        <v>34</v>
      </c>
      <c r="C122" s="2">
        <v>1650</v>
      </c>
      <c r="D122" s="2">
        <v>1626.75</v>
      </c>
      <c r="E122" s="2">
        <f t="shared" si="3"/>
        <v>98.590909090909093</v>
      </c>
    </row>
    <row r="123" spans="1:6" ht="31.5" x14ac:dyDescent="0.25">
      <c r="A123" s="6" t="s">
        <v>35</v>
      </c>
      <c r="B123" s="6" t="s">
        <v>34</v>
      </c>
      <c r="C123" s="2">
        <v>1556.3</v>
      </c>
      <c r="D123" s="2">
        <v>926.00567000000001</v>
      </c>
      <c r="E123" s="2">
        <f t="shared" si="3"/>
        <v>59.500460708089697</v>
      </c>
    </row>
    <row r="124" spans="1:6" ht="126" x14ac:dyDescent="0.25">
      <c r="A124" s="3" t="s">
        <v>214</v>
      </c>
      <c r="B124" s="3" t="s">
        <v>213</v>
      </c>
      <c r="C124" s="17">
        <f>C125+C137</f>
        <v>25585.510000000002</v>
      </c>
      <c r="D124" s="17">
        <f>D125+D137</f>
        <v>119646.98366</v>
      </c>
      <c r="E124" s="9">
        <f t="shared" si="3"/>
        <v>467.63571904566294</v>
      </c>
    </row>
    <row r="125" spans="1:6" ht="94.5" x14ac:dyDescent="0.25">
      <c r="A125" s="6" t="s">
        <v>215</v>
      </c>
      <c r="B125" s="6" t="s">
        <v>216</v>
      </c>
      <c r="C125" s="18">
        <f>C126</f>
        <v>2476.11</v>
      </c>
      <c r="D125" s="18">
        <f>D126</f>
        <v>97285.070760000002</v>
      </c>
      <c r="E125" s="2">
        <f t="shared" si="3"/>
        <v>3928.9478561130159</v>
      </c>
    </row>
    <row r="126" spans="1:6" ht="94.5" x14ac:dyDescent="0.25">
      <c r="A126" s="6" t="s">
        <v>221</v>
      </c>
      <c r="B126" s="6" t="s">
        <v>217</v>
      </c>
      <c r="C126" s="18">
        <f>SUM(C127:C135)</f>
        <v>2476.11</v>
      </c>
      <c r="D126" s="18">
        <f>SUM(D127:D136)</f>
        <v>97285.070760000002</v>
      </c>
      <c r="E126" s="2">
        <f t="shared" si="3"/>
        <v>3928.9478561130159</v>
      </c>
    </row>
    <row r="127" spans="1:6" ht="110.25" x14ac:dyDescent="0.25">
      <c r="A127" s="6" t="s">
        <v>237</v>
      </c>
      <c r="B127" s="6" t="s">
        <v>291</v>
      </c>
      <c r="C127" s="2"/>
      <c r="D127" s="39">
        <v>9.5E-4</v>
      </c>
      <c r="E127" s="2"/>
    </row>
    <row r="128" spans="1:6" ht="94.5" x14ac:dyDescent="0.25">
      <c r="A128" s="6" t="s">
        <v>241</v>
      </c>
      <c r="B128" s="6" t="s">
        <v>218</v>
      </c>
      <c r="C128" s="2"/>
      <c r="D128" s="2">
        <v>596.87567000000001</v>
      </c>
      <c r="E128" s="2"/>
    </row>
    <row r="129" spans="1:5" ht="126" x14ac:dyDescent="0.25">
      <c r="A129" s="6" t="s">
        <v>239</v>
      </c>
      <c r="B129" s="6" t="s">
        <v>292</v>
      </c>
      <c r="C129" s="2"/>
      <c r="D129" s="2">
        <v>3.3031199999999998</v>
      </c>
      <c r="E129" s="2"/>
    </row>
    <row r="130" spans="1:5" ht="93" customHeight="1" x14ac:dyDescent="0.25">
      <c r="A130" s="6" t="s">
        <v>247</v>
      </c>
      <c r="B130" s="6" t="s">
        <v>219</v>
      </c>
      <c r="C130" s="2"/>
      <c r="D130" s="2">
        <v>237.69586000000001</v>
      </c>
      <c r="E130" s="2"/>
    </row>
    <row r="131" spans="1:5" ht="93" customHeight="1" x14ac:dyDescent="0.25">
      <c r="A131" s="6" t="s">
        <v>251</v>
      </c>
      <c r="B131" s="6" t="s">
        <v>219</v>
      </c>
      <c r="C131" s="2"/>
      <c r="D131" s="2">
        <v>2251.1663699999999</v>
      </c>
      <c r="E131" s="2"/>
    </row>
    <row r="132" spans="1:5" ht="93" customHeight="1" x14ac:dyDescent="0.25">
      <c r="A132" s="6" t="s">
        <v>253</v>
      </c>
      <c r="B132" s="6" t="s">
        <v>219</v>
      </c>
      <c r="C132" s="18">
        <v>2476.11</v>
      </c>
      <c r="D132" s="18">
        <v>35337.652860000002</v>
      </c>
      <c r="E132" s="2">
        <f t="shared" si="3"/>
        <v>1427.1439015229535</v>
      </c>
    </row>
    <row r="133" spans="1:5" ht="93" customHeight="1" x14ac:dyDescent="0.25">
      <c r="A133" s="6" t="s">
        <v>260</v>
      </c>
      <c r="B133" s="6" t="s">
        <v>219</v>
      </c>
      <c r="C133" s="2"/>
      <c r="D133" s="2">
        <f>64.663+12557.93883</f>
        <v>12622.60183</v>
      </c>
      <c r="E133" s="2"/>
    </row>
    <row r="134" spans="1:5" ht="93" customHeight="1" x14ac:dyDescent="0.25">
      <c r="A134" s="6" t="s">
        <v>238</v>
      </c>
      <c r="B134" s="6" t="s">
        <v>219</v>
      </c>
      <c r="C134" s="2"/>
      <c r="D134" s="2">
        <v>44753.793290000001</v>
      </c>
      <c r="E134" s="2"/>
    </row>
    <row r="135" spans="1:5" ht="93" customHeight="1" x14ac:dyDescent="0.25">
      <c r="A135" s="6" t="s">
        <v>234</v>
      </c>
      <c r="B135" s="6" t="s">
        <v>219</v>
      </c>
      <c r="C135" s="2"/>
      <c r="D135" s="2">
        <v>1327.03135</v>
      </c>
      <c r="E135" s="2"/>
    </row>
    <row r="136" spans="1:5" ht="94.5" x14ac:dyDescent="0.25">
      <c r="A136" s="38" t="s">
        <v>265</v>
      </c>
      <c r="B136" s="6" t="s">
        <v>220</v>
      </c>
      <c r="C136" s="2"/>
      <c r="D136" s="2">
        <v>154.94945999999999</v>
      </c>
      <c r="E136" s="2"/>
    </row>
    <row r="137" spans="1:5" ht="47.25" x14ac:dyDescent="0.25">
      <c r="A137" s="6" t="s">
        <v>267</v>
      </c>
      <c r="B137" s="6" t="s">
        <v>222</v>
      </c>
      <c r="C137" s="2">
        <f>C138</f>
        <v>23109.4</v>
      </c>
      <c r="D137" s="2">
        <f>D138</f>
        <v>22361.912900000003</v>
      </c>
      <c r="E137" s="2">
        <f t="shared" si="3"/>
        <v>96.765441335560425</v>
      </c>
    </row>
    <row r="138" spans="1:5" ht="47.25" x14ac:dyDescent="0.25">
      <c r="A138" s="6" t="s">
        <v>268</v>
      </c>
      <c r="B138" s="6" t="s">
        <v>223</v>
      </c>
      <c r="C138" s="2">
        <f>C139+C145</f>
        <v>23109.4</v>
      </c>
      <c r="D138" s="2">
        <f>D139+D145</f>
        <v>22361.912900000003</v>
      </c>
      <c r="E138" s="2">
        <f t="shared" si="3"/>
        <v>96.765441335560425</v>
      </c>
    </row>
    <row r="139" spans="1:5" ht="47.25" x14ac:dyDescent="0.25">
      <c r="A139" s="6" t="s">
        <v>246</v>
      </c>
      <c r="B139" s="6" t="s">
        <v>224</v>
      </c>
      <c r="C139" s="2">
        <f>SUM(C140:C144)</f>
        <v>19864.400000000001</v>
      </c>
      <c r="D139" s="2">
        <f>SUM(D140:D144)</f>
        <v>19116.889470000002</v>
      </c>
      <c r="E139" s="2">
        <f t="shared" si="3"/>
        <v>96.236933760898907</v>
      </c>
    </row>
    <row r="140" spans="1:5" ht="47.25" x14ac:dyDescent="0.25">
      <c r="A140" s="6" t="s">
        <v>245</v>
      </c>
      <c r="B140" s="6" t="s">
        <v>224</v>
      </c>
      <c r="C140" s="2">
        <v>11060.4</v>
      </c>
      <c r="D140" s="2">
        <v>11060.4</v>
      </c>
      <c r="E140" s="2">
        <f t="shared" si="3"/>
        <v>100</v>
      </c>
    </row>
    <row r="141" spans="1:5" ht="47.25" x14ac:dyDescent="0.25">
      <c r="A141" s="6" t="s">
        <v>249</v>
      </c>
      <c r="B141" s="6" t="s">
        <v>224</v>
      </c>
      <c r="C141" s="2">
        <v>6835.6</v>
      </c>
      <c r="D141" s="2">
        <v>6835.6167500000001</v>
      </c>
      <c r="E141" s="2">
        <f t="shared" si="3"/>
        <v>100.00024504066943</v>
      </c>
    </row>
    <row r="142" spans="1:5" ht="47.25" x14ac:dyDescent="0.25">
      <c r="A142" s="6" t="s">
        <v>255</v>
      </c>
      <c r="B142" s="6" t="s">
        <v>224</v>
      </c>
      <c r="C142" s="2">
        <v>1185.2</v>
      </c>
      <c r="D142" s="2">
        <v>1185.15272</v>
      </c>
      <c r="E142" s="2">
        <f t="shared" si="3"/>
        <v>99.996010799865005</v>
      </c>
    </row>
    <row r="143" spans="1:5" ht="47.25" x14ac:dyDescent="0.25">
      <c r="A143" s="6" t="s">
        <v>259</v>
      </c>
      <c r="B143" s="6" t="s">
        <v>224</v>
      </c>
      <c r="C143" s="2">
        <v>35.700000000000003</v>
      </c>
      <c r="D143" s="2">
        <v>35.72</v>
      </c>
      <c r="E143" s="2">
        <f t="shared" si="3"/>
        <v>100.05602240896359</v>
      </c>
    </row>
    <row r="144" spans="1:5" ht="47.25" x14ac:dyDescent="0.25">
      <c r="A144" s="6" t="s">
        <v>266</v>
      </c>
      <c r="B144" s="6" t="s">
        <v>224</v>
      </c>
      <c r="C144" s="2">
        <v>747.5</v>
      </c>
      <c r="D144" s="2">
        <v>0</v>
      </c>
      <c r="E144" s="2">
        <f t="shared" si="3"/>
        <v>0</v>
      </c>
    </row>
    <row r="145" spans="1:5" ht="47.25" x14ac:dyDescent="0.25">
      <c r="A145" s="6" t="s">
        <v>250</v>
      </c>
      <c r="B145" s="6" t="s">
        <v>225</v>
      </c>
      <c r="C145" s="2">
        <f>SUM(C146:C148)</f>
        <v>3245</v>
      </c>
      <c r="D145" s="2">
        <f>SUM(D146:D148)</f>
        <v>3245.0234300000002</v>
      </c>
      <c r="E145" s="2">
        <f t="shared" si="3"/>
        <v>100.00072203389831</v>
      </c>
    </row>
    <row r="146" spans="1:5" ht="47.25" x14ac:dyDescent="0.25">
      <c r="A146" s="38" t="s">
        <v>269</v>
      </c>
      <c r="B146" s="6" t="s">
        <v>225</v>
      </c>
      <c r="C146" s="2">
        <v>3233</v>
      </c>
      <c r="D146" s="2">
        <v>1251.7850000000001</v>
      </c>
      <c r="E146" s="2">
        <f t="shared" si="3"/>
        <v>38.718991648623572</v>
      </c>
    </row>
    <row r="147" spans="1:5" ht="47.25" x14ac:dyDescent="0.25">
      <c r="A147" s="38" t="s">
        <v>270</v>
      </c>
      <c r="B147" s="6" t="s">
        <v>225</v>
      </c>
      <c r="C147" s="2">
        <v>12</v>
      </c>
      <c r="D147" s="2">
        <v>12.033429999999999</v>
      </c>
      <c r="E147" s="2">
        <f t="shared" si="3"/>
        <v>100.27858333333333</v>
      </c>
    </row>
    <row r="148" spans="1:5" ht="47.25" x14ac:dyDescent="0.25">
      <c r="A148" s="38" t="s">
        <v>281</v>
      </c>
      <c r="B148" s="6" t="s">
        <v>225</v>
      </c>
      <c r="C148" s="2"/>
      <c r="D148" s="2">
        <v>1981.2049999999999</v>
      </c>
      <c r="E148" s="2"/>
    </row>
    <row r="149" spans="1:5" ht="63" x14ac:dyDescent="0.25">
      <c r="A149" s="3" t="s">
        <v>244</v>
      </c>
      <c r="B149" s="3" t="s">
        <v>226</v>
      </c>
      <c r="C149" s="2"/>
      <c r="D149" s="4">
        <f>D150</f>
        <v>-16102.042229999999</v>
      </c>
      <c r="E149" s="2"/>
    </row>
    <row r="150" spans="1:5" ht="63" x14ac:dyDescent="0.25">
      <c r="A150" s="6" t="s">
        <v>243</v>
      </c>
      <c r="B150" s="6" t="s">
        <v>227</v>
      </c>
      <c r="C150" s="2"/>
      <c r="D150" s="2">
        <f>SUM(D151:D169)</f>
        <v>-16102.042229999999</v>
      </c>
      <c r="E150" s="2"/>
    </row>
    <row r="151" spans="1:5" ht="78.75" x14ac:dyDescent="0.25">
      <c r="A151" s="6" t="s">
        <v>236</v>
      </c>
      <c r="B151" s="6" t="s">
        <v>293</v>
      </c>
      <c r="C151" s="2"/>
      <c r="D151" s="39">
        <v>-9.5E-4</v>
      </c>
      <c r="E151" s="2"/>
    </row>
    <row r="152" spans="1:5" ht="78.75" x14ac:dyDescent="0.25">
      <c r="A152" s="6" t="s">
        <v>286</v>
      </c>
      <c r="B152" s="6" t="s">
        <v>293</v>
      </c>
      <c r="C152" s="2"/>
      <c r="D152" s="2">
        <v>-16.420000000000002</v>
      </c>
      <c r="E152" s="2"/>
    </row>
    <row r="153" spans="1:5" ht="63" x14ac:dyDescent="0.25">
      <c r="A153" s="6" t="s">
        <v>287</v>
      </c>
      <c r="B153" s="6" t="s">
        <v>294</v>
      </c>
      <c r="C153" s="2"/>
      <c r="D153" s="18">
        <f>-22/1000</f>
        <v>-2.1999999999999999E-2</v>
      </c>
      <c r="E153" s="2"/>
    </row>
    <row r="154" spans="1:5" ht="47.25" x14ac:dyDescent="0.25">
      <c r="A154" s="6" t="s">
        <v>235</v>
      </c>
      <c r="B154" s="6" t="s">
        <v>228</v>
      </c>
      <c r="C154" s="2"/>
      <c r="D154" s="2">
        <v>-549.83799999999997</v>
      </c>
      <c r="E154" s="2"/>
    </row>
    <row r="155" spans="1:5" ht="78.75" x14ac:dyDescent="0.25">
      <c r="A155" s="6" t="s">
        <v>263</v>
      </c>
      <c r="B155" s="6" t="s">
        <v>229</v>
      </c>
      <c r="C155" s="2"/>
      <c r="D155" s="2">
        <v>-24</v>
      </c>
      <c r="E155" s="2"/>
    </row>
    <row r="156" spans="1:5" ht="78.75" x14ac:dyDescent="0.25">
      <c r="A156" s="6" t="s">
        <v>242</v>
      </c>
      <c r="B156" s="6" t="s">
        <v>229</v>
      </c>
      <c r="C156" s="2"/>
      <c r="D156" s="2">
        <v>-496.87567000000001</v>
      </c>
      <c r="E156" s="2"/>
    </row>
    <row r="157" spans="1:5" ht="78.75" x14ac:dyDescent="0.25">
      <c r="A157" s="6" t="s">
        <v>252</v>
      </c>
      <c r="B157" s="6" t="s">
        <v>230</v>
      </c>
      <c r="C157" s="2"/>
      <c r="D157" s="2">
        <v>-27.98903</v>
      </c>
      <c r="E157" s="2"/>
    </row>
    <row r="158" spans="1:5" ht="47.25" x14ac:dyDescent="0.25">
      <c r="A158" s="6" t="s">
        <v>283</v>
      </c>
      <c r="B158" s="6" t="s">
        <v>284</v>
      </c>
      <c r="C158" s="2"/>
      <c r="D158" s="2">
        <v>-28.205500000000001</v>
      </c>
      <c r="E158" s="2"/>
    </row>
    <row r="159" spans="1:5" ht="110.25" x14ac:dyDescent="0.25">
      <c r="A159" s="6" t="s">
        <v>262</v>
      </c>
      <c r="B159" s="6" t="s">
        <v>231</v>
      </c>
      <c r="C159" s="2"/>
      <c r="D159" s="2">
        <v>-53.98</v>
      </c>
      <c r="E159" s="2"/>
    </row>
    <row r="160" spans="1:5" ht="94.5" x14ac:dyDescent="0.25">
      <c r="A160" s="6" t="s">
        <v>257</v>
      </c>
      <c r="B160" s="6" t="s">
        <v>232</v>
      </c>
      <c r="C160" s="2"/>
      <c r="D160" s="2">
        <v>-5.5687600000000002</v>
      </c>
      <c r="E160" s="2"/>
    </row>
    <row r="161" spans="1:5" ht="63" x14ac:dyDescent="0.25">
      <c r="A161" s="6" t="s">
        <v>248</v>
      </c>
      <c r="B161" s="6" t="s">
        <v>233</v>
      </c>
      <c r="C161" s="2"/>
      <c r="D161" s="2">
        <v>-11060.4</v>
      </c>
      <c r="E161" s="2"/>
    </row>
    <row r="162" spans="1:5" ht="63" x14ac:dyDescent="0.25">
      <c r="A162" s="6" t="s">
        <v>282</v>
      </c>
      <c r="B162" s="6" t="s">
        <v>233</v>
      </c>
      <c r="C162" s="2"/>
      <c r="D162" s="2">
        <v>-686.60181</v>
      </c>
      <c r="E162" s="2"/>
    </row>
    <row r="163" spans="1:5" ht="63" x14ac:dyDescent="0.25">
      <c r="A163" s="6" t="s">
        <v>254</v>
      </c>
      <c r="B163" s="6" t="s">
        <v>233</v>
      </c>
      <c r="C163" s="2"/>
      <c r="D163" s="2">
        <v>-748.40800000000002</v>
      </c>
      <c r="E163" s="2"/>
    </row>
    <row r="164" spans="1:5" ht="63" x14ac:dyDescent="0.25">
      <c r="A164" s="6" t="s">
        <v>256</v>
      </c>
      <c r="B164" s="6" t="s">
        <v>233</v>
      </c>
      <c r="C164" s="2"/>
      <c r="D164" s="2">
        <v>-85.667950000000005</v>
      </c>
      <c r="E164" s="2"/>
    </row>
    <row r="165" spans="1:5" ht="63" x14ac:dyDescent="0.25">
      <c r="A165" s="6" t="s">
        <v>258</v>
      </c>
      <c r="B165" s="6" t="s">
        <v>233</v>
      </c>
      <c r="C165" s="2"/>
      <c r="D165" s="2">
        <v>-267.85095999999999</v>
      </c>
      <c r="E165" s="2"/>
    </row>
    <row r="166" spans="1:5" ht="63" x14ac:dyDescent="0.25">
      <c r="A166" s="6" t="s">
        <v>261</v>
      </c>
      <c r="B166" s="6" t="s">
        <v>233</v>
      </c>
      <c r="C166" s="2"/>
      <c r="D166" s="2">
        <v>-949.26963000000001</v>
      </c>
      <c r="E166" s="2"/>
    </row>
    <row r="167" spans="1:5" ht="63" x14ac:dyDescent="0.25">
      <c r="A167" s="6" t="s">
        <v>264</v>
      </c>
      <c r="B167" s="6" t="s">
        <v>233</v>
      </c>
      <c r="C167" s="2"/>
      <c r="D167" s="2">
        <v>-1.3883700000000001</v>
      </c>
      <c r="E167" s="2"/>
    </row>
    <row r="168" spans="1:5" ht="63" x14ac:dyDescent="0.25">
      <c r="A168" s="6" t="s">
        <v>285</v>
      </c>
      <c r="B168" s="6" t="s">
        <v>233</v>
      </c>
      <c r="C168" s="2"/>
      <c r="D168" s="2">
        <v>-673.86852999999996</v>
      </c>
      <c r="E168" s="2"/>
    </row>
    <row r="169" spans="1:5" ht="63" x14ac:dyDescent="0.25">
      <c r="A169" s="6" t="s">
        <v>240</v>
      </c>
      <c r="B169" s="6" t="s">
        <v>233</v>
      </c>
      <c r="C169" s="2"/>
      <c r="D169" s="2">
        <v>-425.68707000000001</v>
      </c>
      <c r="E169" s="2"/>
    </row>
    <row r="170" spans="1:5" ht="15.75" x14ac:dyDescent="0.25">
      <c r="A170" s="8"/>
      <c r="B170" s="3" t="s">
        <v>36</v>
      </c>
      <c r="C170" s="16">
        <f>C12+C13</f>
        <v>45656821.140000001</v>
      </c>
      <c r="D170" s="16">
        <f>D12+D13</f>
        <v>22057431.66663</v>
      </c>
      <c r="E170" s="9">
        <f t="shared" si="3"/>
        <v>48.311360966183116</v>
      </c>
    </row>
    <row r="172" spans="1:5" ht="15.75" x14ac:dyDescent="0.25">
      <c r="A172" s="45" t="s">
        <v>37</v>
      </c>
      <c r="B172" s="45"/>
      <c r="C172" s="46"/>
      <c r="D172" s="47"/>
      <c r="E172" s="47"/>
    </row>
    <row r="173" spans="1:5" x14ac:dyDescent="0.25">
      <c r="A173" s="21"/>
    </row>
  </sheetData>
  <sheetProtection password="CC31" sheet="1" objects="1" scenarios="1" selectLockedCells="1" selectUnlockedCells="1"/>
  <mergeCells count="4">
    <mergeCell ref="A7:E7"/>
    <mergeCell ref="A6:E6"/>
    <mergeCell ref="D1:E1"/>
    <mergeCell ref="A172:E172"/>
  </mergeCells>
  <pageMargins left="0.59055118110236227" right="0.39370078740157483" top="0.86614173228346458" bottom="0.39370078740157483" header="0.35433070866141736" footer="0.15748031496062992"/>
  <pageSetup paperSize="9" scale="82" orientation="portrait" r:id="rId1"/>
  <headerFooter>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Для работы</vt:lpstr>
      <vt:lpstr>'Для работы'!Заголовки_для_печати</vt:lpstr>
      <vt:lpstr>'Для работы'!Область_печати</vt:lpstr>
    </vt:vector>
  </TitlesOfParts>
  <Company>Департамент финансов Кировской области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Любовь В. Кузнецова</cp:lastModifiedBy>
  <cp:lastPrinted>2017-09-06T08:00:57Z</cp:lastPrinted>
  <dcterms:created xsi:type="dcterms:W3CDTF">2013-09-17T09:23:46Z</dcterms:created>
  <dcterms:modified xsi:type="dcterms:W3CDTF">2017-09-06T08:04:49Z</dcterms:modified>
</cp:coreProperties>
</file>